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08"/>
  <workbookPr codeName="ThisWorkbook"/>
  <bookViews>
    <workbookView xWindow="2420" yWindow="460" windowWidth="37300" windowHeight="28340" activeTab="0"/>
  </bookViews>
  <sheets>
    <sheet name="Sammelanmeldung" sheetId="10" r:id="rId1"/>
    <sheet name="Rechnung" sheetId="11" r:id="rId2"/>
    <sheet name="Stammdaten" sheetId="13" state="hidden" r:id="rId3"/>
  </sheets>
  <definedNames>
    <definedName name="ADRESSE">'Sammelanmeldung'!$C$10</definedName>
    <definedName name="DATUM">'Sammelanmeldung'!$C$7</definedName>
    <definedName name="_xlnm.Print_Area" localSheetId="1">'Rechnung'!$A$1:$G$45</definedName>
    <definedName name="_xlnm.Print_Area" localSheetId="0">'Sammelanmeldung'!$A$1:$M$147</definedName>
    <definedName name="EMAIL">'Sammelanmeldung'!$C$12</definedName>
    <definedName name="NAME">'Sammelanmeldung'!$C$9</definedName>
    <definedName name="ORT">'Sammelanmeldung'!$C$11</definedName>
    <definedName name="Sammelsumme">'Sammelanmeldung'!$M$12</definedName>
    <definedName name="TEAM">'Sammelanmeldung'!$C$6</definedName>
    <definedName name="_xlnm.Print_Titles" localSheetId="0">'Sammelanmeldung'!$14:$14</definedName>
  </definedNames>
  <calcPr calcId="191029"/>
  <extLst/>
</workbook>
</file>

<file path=xl/sharedStrings.xml><?xml version="1.0" encoding="utf-8"?>
<sst xmlns="http://schemas.openxmlformats.org/spreadsheetml/2006/main" count="196" uniqueCount="118">
  <si>
    <t>Kontaktperson</t>
  </si>
  <si>
    <t>Total ohne MwSt.</t>
  </si>
  <si>
    <t>Verein Klausenlauf</t>
  </si>
  <si>
    <t>Das Total der Anmeldung beträgt: CHF</t>
  </si>
  <si>
    <t>ok@allschwiler-Klausenlauf.ch</t>
  </si>
  <si>
    <t>Handy Nr.</t>
  </si>
  <si>
    <t>Allschwil,</t>
  </si>
  <si>
    <t>1. Rang</t>
  </si>
  <si>
    <t>2. Rang</t>
  </si>
  <si>
    <t>3. Rang</t>
  </si>
  <si>
    <t>keine</t>
  </si>
  <si>
    <t>Gutschrift vom letzen Jahr</t>
  </si>
  <si>
    <t>Startgeld</t>
  </si>
  <si>
    <t>Joggerinnen</t>
  </si>
  <si>
    <t>10:45 Uhr</t>
  </si>
  <si>
    <t>6,6 km</t>
  </si>
  <si>
    <t>Jogger</t>
  </si>
  <si>
    <t>Juniorinnen</t>
  </si>
  <si>
    <t>Junioren</t>
  </si>
  <si>
    <t>Schülerinnen U8</t>
  </si>
  <si>
    <t>0,85 km</t>
  </si>
  <si>
    <t>Schüler U8</t>
  </si>
  <si>
    <t>Schülerinnen U10</t>
  </si>
  <si>
    <t>Schüler U10</t>
  </si>
  <si>
    <t>Schülerinnen U12</t>
  </si>
  <si>
    <t>1,7 km</t>
  </si>
  <si>
    <t>Schüler U12</t>
  </si>
  <si>
    <t>Schülerinnen U14</t>
  </si>
  <si>
    <t>13:15 Uhr</t>
  </si>
  <si>
    <t>Schüler U14</t>
  </si>
  <si>
    <t>Schüler U16</t>
  </si>
  <si>
    <t>M20</t>
  </si>
  <si>
    <t>13:45 Uhr</t>
  </si>
  <si>
    <t>10,0 km</t>
  </si>
  <si>
    <t>M30</t>
  </si>
  <si>
    <t>M40</t>
  </si>
  <si>
    <t>M50</t>
  </si>
  <si>
    <t>M60</t>
  </si>
  <si>
    <t>M70+</t>
  </si>
  <si>
    <t>F20</t>
  </si>
  <si>
    <t>F30</t>
  </si>
  <si>
    <t>F40</t>
  </si>
  <si>
    <t>F50</t>
  </si>
  <si>
    <t>F60</t>
  </si>
  <si>
    <t>F70+</t>
  </si>
  <si>
    <t>Startzeit</t>
  </si>
  <si>
    <t>Distanz</t>
  </si>
  <si>
    <t>Gutschrift</t>
  </si>
  <si>
    <t>Vereins- und Team-Anmeldung</t>
  </si>
  <si>
    <t>Anzahl</t>
  </si>
  <si>
    <t>4123 Allschwil</t>
  </si>
  <si>
    <t>Rechnung:</t>
  </si>
  <si>
    <t>Name</t>
  </si>
  <si>
    <t>Betrag</t>
  </si>
  <si>
    <t>Die Bezahlung des Startgeldes für Gruppen erfolgt per Rechnung gem. Beilage.</t>
  </si>
  <si>
    <t>Dieses Formular bitte vollständig ausgefüllt elektronisch retournieren an:</t>
  </si>
  <si>
    <t>Alle Teilnehmenden werden auf der Start- und Rangliste unter dem gleichen Gruppennamen aufgeführt.</t>
  </si>
  <si>
    <t>Rechnung bitte ausdrucken und den Betrag an Allschwiler Klausenlauf einzahlen.</t>
  </si>
  <si>
    <t>Total Startgelder gemäss Sammelanmeldung</t>
  </si>
  <si>
    <t>Gutschrift vom letzten Jahr</t>
  </si>
  <si>
    <t>Kategorie</t>
  </si>
  <si>
    <r>
      <t>12:30</t>
    </r>
    <r>
      <rPr>
        <sz val="12"/>
        <rFont val="Verdana"/>
        <family val="2"/>
      </rPr>
      <t xml:space="preserve"> </t>
    </r>
    <r>
      <rPr>
        <sz val="12"/>
        <color indexed="8"/>
        <rFont val="Verdana"/>
        <family val="2"/>
      </rPr>
      <t>Uhr</t>
    </r>
  </si>
  <si>
    <r>
      <t>12:45</t>
    </r>
    <r>
      <rPr>
        <sz val="12"/>
        <rFont val="Verdana"/>
        <family val="2"/>
      </rPr>
      <t xml:space="preserve"> </t>
    </r>
    <r>
      <rPr>
        <sz val="12"/>
        <color indexed="8"/>
        <rFont val="Verdana"/>
        <family val="2"/>
      </rPr>
      <t>Uhr</t>
    </r>
  </si>
  <si>
    <r>
      <t>13:00</t>
    </r>
    <r>
      <rPr>
        <sz val="12"/>
        <rFont val="Verdana"/>
        <family val="2"/>
      </rPr>
      <t xml:space="preserve"> </t>
    </r>
    <r>
      <rPr>
        <sz val="12"/>
        <color indexed="8"/>
        <rFont val="Verdana"/>
        <family val="2"/>
      </rPr>
      <t>Uhr</t>
    </r>
  </si>
  <si>
    <r>
      <t>13:50</t>
    </r>
    <r>
      <rPr>
        <sz val="12"/>
        <rFont val="Verdana"/>
        <family val="2"/>
      </rPr>
      <t xml:space="preserve"> </t>
    </r>
    <r>
      <rPr>
        <sz val="12"/>
        <color indexed="8"/>
        <rFont val="Verdana"/>
        <family val="2"/>
      </rPr>
      <t>Uhr</t>
    </r>
  </si>
  <si>
    <t>Jg_von</t>
  </si>
  <si>
    <t>JG_bis</t>
  </si>
  <si>
    <t>BLKB - OK Klausenlauf</t>
  </si>
  <si>
    <t>IBAN: CH29 0076 9016 1108 0749 4</t>
  </si>
  <si>
    <t>x</t>
  </si>
  <si>
    <t xml:space="preserve"> </t>
  </si>
  <si>
    <r>
      <t>Team / Gruppe / Verein</t>
    </r>
    <r>
      <rPr>
        <b/>
        <sz val="11"/>
        <color rgb="FFFF0000"/>
        <rFont val="Calibri"/>
        <family val="2"/>
      </rPr>
      <t xml:space="preserve"> *</t>
    </r>
  </si>
  <si>
    <r>
      <t xml:space="preserve">Anmeldedatum: </t>
    </r>
    <r>
      <rPr>
        <b/>
        <sz val="11"/>
        <color rgb="FFFF0000"/>
        <rFont val="Calibri"/>
        <family val="2"/>
      </rPr>
      <t>*</t>
    </r>
  </si>
  <si>
    <r>
      <t xml:space="preserve">Name / Vorname </t>
    </r>
    <r>
      <rPr>
        <b/>
        <sz val="11"/>
        <color rgb="FFFF0000"/>
        <rFont val="Calibri"/>
        <family val="2"/>
      </rPr>
      <t>*</t>
    </r>
  </si>
  <si>
    <r>
      <t xml:space="preserve">Adresse </t>
    </r>
    <r>
      <rPr>
        <b/>
        <sz val="11"/>
        <color rgb="FFFF0000"/>
        <rFont val="Calibri"/>
        <family val="2"/>
      </rPr>
      <t>*</t>
    </r>
  </si>
  <si>
    <r>
      <t xml:space="preserve">Plz / Ort </t>
    </r>
    <r>
      <rPr>
        <b/>
        <sz val="11"/>
        <color rgb="FFFF0000"/>
        <rFont val="Calibri"/>
        <family val="2"/>
      </rPr>
      <t>*</t>
    </r>
  </si>
  <si>
    <r>
      <t xml:space="preserve">E-Mail </t>
    </r>
    <r>
      <rPr>
        <b/>
        <sz val="11"/>
        <color rgb="FFFF0000"/>
        <rFont val="Calibri"/>
        <family val="2"/>
      </rPr>
      <t>*</t>
    </r>
  </si>
  <si>
    <r>
      <t xml:space="preserve">Nachname </t>
    </r>
    <r>
      <rPr>
        <sz val="11"/>
        <color rgb="FFFF0000"/>
        <rFont val="Cambria (Überschriften)"/>
        <family val="2"/>
      </rPr>
      <t>*</t>
    </r>
  </si>
  <si>
    <r>
      <t xml:space="preserve">Vorname </t>
    </r>
    <r>
      <rPr>
        <sz val="11"/>
        <color rgb="FFFF0000"/>
        <rFont val="Cambria (Überschriften)"/>
        <family val="2"/>
      </rPr>
      <t>*</t>
    </r>
  </si>
  <si>
    <r>
      <t xml:space="preserve">Ort </t>
    </r>
    <r>
      <rPr>
        <sz val="11"/>
        <color rgb="FFFF0000"/>
        <rFont val="Cambria (Überschriften)"/>
        <family val="2"/>
      </rPr>
      <t>*</t>
    </r>
  </si>
  <si>
    <r>
      <t xml:space="preserve">Jahrgang </t>
    </r>
    <r>
      <rPr>
        <sz val="11"/>
        <color rgb="FFFF0000"/>
        <rFont val="Cambria (Überschriften)"/>
        <family val="2"/>
      </rPr>
      <t>*</t>
    </r>
  </si>
  <si>
    <r>
      <t xml:space="preserve">Strasse </t>
    </r>
    <r>
      <rPr>
        <sz val="11"/>
        <color rgb="FFFF0000"/>
        <rFont val="Cambria (Überschriften)"/>
        <family val="2"/>
      </rPr>
      <t>*</t>
    </r>
  </si>
  <si>
    <r>
      <t xml:space="preserve">PLZ </t>
    </r>
    <r>
      <rPr>
        <sz val="11"/>
        <color rgb="FFFF0000"/>
        <rFont val="Cambria (Überschriften)"/>
        <family val="2"/>
      </rPr>
      <t>*</t>
    </r>
  </si>
  <si>
    <r>
      <t xml:space="preserve">Geschlecht 
(M/F) </t>
    </r>
    <r>
      <rPr>
        <sz val="11"/>
        <color rgb="FFFF0000"/>
        <rFont val="Cambria (Überschriften)"/>
        <family val="2"/>
      </rPr>
      <t>*</t>
    </r>
  </si>
  <si>
    <r>
      <t xml:space="preserve">Land 
(CH) </t>
    </r>
    <r>
      <rPr>
        <sz val="11"/>
        <color rgb="FFFF0000"/>
        <rFont val="Cambria (Überschriften)"/>
        <family val="2"/>
      </rPr>
      <t>*</t>
    </r>
  </si>
  <si>
    <t>Startgeld 
CHF</t>
  </si>
  <si>
    <t>&lt; = Pflichtfelder</t>
  </si>
  <si>
    <r>
      <rPr>
        <b/>
        <sz val="12"/>
        <rFont val="Calibri"/>
        <family val="2"/>
      </rPr>
      <t>Text</t>
    </r>
    <r>
      <rPr>
        <b/>
        <sz val="12"/>
        <color rgb="FFFF0000"/>
        <rFont val="Calibri"/>
        <family val="2"/>
      </rPr>
      <t xml:space="preserve"> *</t>
    </r>
  </si>
  <si>
    <t>BLKB Postkonto:</t>
  </si>
  <si>
    <t>40-44-0</t>
  </si>
  <si>
    <t>OK Klausenlauf Konto:</t>
  </si>
  <si>
    <t>0161.1080.7494</t>
  </si>
  <si>
    <t>Allschwiler-Klausenlauf.ch</t>
  </si>
  <si>
    <t>Musterstrasse</t>
  </si>
  <si>
    <t>Musterort</t>
  </si>
  <si>
    <t>muster@muster</t>
  </si>
  <si>
    <t>Mail @</t>
  </si>
  <si>
    <t>Nr</t>
  </si>
  <si>
    <t>von</t>
  </si>
  <si>
    <t>bis</t>
  </si>
  <si>
    <t>Kategorie nur aus Dropdownlisten auswählen</t>
  </si>
  <si>
    <t>Schülerinnen U16</t>
  </si>
  <si>
    <r>
      <t xml:space="preserve">Kategorie </t>
    </r>
    <r>
      <rPr>
        <b/>
        <sz val="11"/>
        <color rgb="FFFF0000"/>
        <rFont val="Cambria (Überschriften)"/>
        <family val="2"/>
      </rPr>
      <t>*</t>
    </r>
  </si>
  <si>
    <t>Nordic Walking</t>
  </si>
  <si>
    <t>BC3059</t>
  </si>
  <si>
    <t>74B39A</t>
  </si>
  <si>
    <t>AD69A4</t>
  </si>
  <si>
    <t>6AB1C2</t>
  </si>
  <si>
    <t>B2C849</t>
  </si>
  <si>
    <t>DA9945</t>
  </si>
  <si>
    <t>F9C7DD</t>
  </si>
  <si>
    <t>778BC4</t>
  </si>
  <si>
    <t>farbe</t>
  </si>
  <si>
    <t>Muster Max</t>
  </si>
  <si>
    <t>Muster-Team</t>
  </si>
  <si>
    <t xml:space="preserve"> 
Wettkampfreglement; Alle Teilnehmer stimmen unseren Wettkampfreglement zu und akzeptieren diese.
Bei Team/Gruppe/Verein-Anmeldung, wird dies mit der Anmeldung bestätigt.</t>
  </si>
  <si>
    <t>https://www.allschwiler-klausenlauf.ch/organisation/wettkampfreglement/</t>
  </si>
  <si>
    <t xml:space="preserve">Startnummern; Es werden alle Startnummer von einer Person (Teamchef/in) abgeholt, da die Startnummer gruppiert bereitliegen.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</si>
</sst>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;@"/>
    <numFmt numFmtId="165" formatCode="dd/mm/yyyy;@"/>
    <numFmt numFmtId="166" formatCode="#,##0.00\ &quot;CHF&quot;"/>
    <numFmt numFmtId="177" formatCode="General"/>
    <numFmt numFmtId="178" formatCode="#,##0.00"/>
    <numFmt numFmtId="179" formatCode="0.00"/>
    <numFmt numFmtId="180" formatCode="@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1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3F3F76"/>
      <name val="Calibri"/>
      <family val="2"/>
      <scheme val="minor"/>
    </font>
    <font>
      <b/>
      <u val="single"/>
      <sz val="11"/>
      <color indexed="12"/>
      <name val="Calibri"/>
      <family val="2"/>
    </font>
    <font>
      <i/>
      <sz val="11"/>
      <color theme="1"/>
      <name val="Arial"/>
      <family val="2"/>
    </font>
    <font>
      <b/>
      <sz val="12"/>
      <color theme="0"/>
      <name val="Cambria"/>
      <family val="1"/>
      <scheme val="major"/>
    </font>
    <font>
      <sz val="8"/>
      <name val="Calibri"/>
      <family val="2"/>
      <scheme val="minor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12"/>
      <name val="Verdana"/>
      <family val="2"/>
    </font>
    <font>
      <b/>
      <sz val="12"/>
      <color theme="0"/>
      <name val="Verdana"/>
      <family val="2"/>
    </font>
    <font>
      <sz val="12"/>
      <color theme="0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Cambria (Überschriften)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mbria (Überschriften)"/>
      <family val="2"/>
    </font>
    <font>
      <b/>
      <sz val="14"/>
      <color rgb="FFFF0000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C3059"/>
        <bgColor indexed="64"/>
      </patternFill>
    </fill>
    <fill>
      <patternFill patternType="solid">
        <fgColor rgb="FF74B39A"/>
        <bgColor indexed="64"/>
      </patternFill>
    </fill>
    <fill>
      <patternFill patternType="solid">
        <fgColor rgb="FFAD69A4"/>
        <bgColor indexed="64"/>
      </patternFill>
    </fill>
    <fill>
      <patternFill patternType="solid">
        <fgColor rgb="FF6AB1C2"/>
        <bgColor indexed="64"/>
      </patternFill>
    </fill>
    <fill>
      <patternFill patternType="solid">
        <fgColor rgb="FFB2C849"/>
        <bgColor indexed="64"/>
      </patternFill>
    </fill>
    <fill>
      <patternFill patternType="solid">
        <fgColor rgb="FFDA9945"/>
        <bgColor indexed="64"/>
      </patternFill>
    </fill>
    <fill>
      <patternFill patternType="solid">
        <fgColor rgb="FFF9C7DD"/>
        <bgColor indexed="64"/>
      </patternFill>
    </fill>
    <fill>
      <patternFill patternType="solid">
        <fgColor rgb="FF778BC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1" applyNumberFormat="0" applyAlignment="0" applyProtection="0"/>
    <xf numFmtId="0" fontId="8" fillId="26" borderId="2" applyNumberFormat="0" applyAlignment="0" applyProtection="0"/>
    <xf numFmtId="0" fontId="9" fillId="2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3" fillId="0" borderId="0" applyNumberFormat="0" applyFill="0" applyBorder="0">
      <alignment/>
      <protection locked="0"/>
    </xf>
    <xf numFmtId="0" fontId="13" fillId="29" borderId="0" applyNumberFormat="0" applyBorder="0" applyAlignment="0" applyProtection="0"/>
    <xf numFmtId="0" fontId="0" fillId="30" borderId="4" applyNumberFormat="0" applyFont="0" applyAlignment="0" applyProtection="0"/>
    <xf numFmtId="0" fontId="14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9" applyNumberFormat="0" applyAlignment="0" applyProtection="0"/>
    <xf numFmtId="0" fontId="24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/>
    <xf numFmtId="0" fontId="22" fillId="0" borderId="0" xfId="0" applyFont="1"/>
    <xf numFmtId="0" fontId="22" fillId="0" borderId="10" xfId="0" applyFont="1" applyBorder="1"/>
    <xf numFmtId="0" fontId="23" fillId="0" borderId="0" xfId="0" applyFont="1"/>
    <xf numFmtId="0" fontId="22" fillId="0" borderId="0" xfId="0" applyFont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5" fillId="0" borderId="0" xfId="0" applyFont="1" applyFill="1"/>
    <xf numFmtId="0" fontId="25" fillId="0" borderId="0" xfId="0" applyFont="1" applyFill="1" applyBorder="1"/>
    <xf numFmtId="2" fontId="25" fillId="0" borderId="0" xfId="0" applyNumberFormat="1" applyFont="1" applyFill="1" applyBorder="1"/>
    <xf numFmtId="4" fontId="25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50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/>
    </xf>
    <xf numFmtId="2" fontId="26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left" vertical="top"/>
    </xf>
    <xf numFmtId="0" fontId="23" fillId="0" borderId="10" xfId="0" applyFont="1" applyBorder="1"/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Border="1"/>
    <xf numFmtId="166" fontId="23" fillId="0" borderId="0" xfId="0" applyNumberFormat="1" applyFont="1"/>
    <xf numFmtId="0" fontId="30" fillId="0" borderId="0" xfId="0" applyFont="1" applyAlignment="1">
      <alignment horizontal="left"/>
    </xf>
    <xf numFmtId="0" fontId="31" fillId="0" borderId="0" xfId="0" applyFont="1" applyFill="1" applyBorder="1"/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3" fillId="0" borderId="11" xfId="0" applyFont="1" applyBorder="1" applyAlignment="1">
      <alignment horizontal="right" vertical="center"/>
    </xf>
    <xf numFmtId="166" fontId="23" fillId="0" borderId="11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4" fontId="22" fillId="0" borderId="0" xfId="0" applyNumberFormat="1" applyFont="1" applyBorder="1"/>
    <xf numFmtId="2" fontId="22" fillId="0" borderId="0" xfId="0" applyNumberFormat="1" applyFont="1" applyBorder="1"/>
    <xf numFmtId="0" fontId="23" fillId="0" borderId="0" xfId="0" applyFont="1" applyBorder="1" applyAlignment="1">
      <alignment horizontal="right"/>
    </xf>
    <xf numFmtId="2" fontId="23" fillId="0" borderId="0" xfId="0" applyNumberFormat="1" applyFont="1" applyBorder="1"/>
    <xf numFmtId="0" fontId="23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4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5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>
      <alignment horizontal="left" indent="1"/>
    </xf>
    <xf numFmtId="0" fontId="13" fillId="29" borderId="0" xfId="51" applyBorder="1" applyAlignment="1">
      <alignment horizontal="center"/>
    </xf>
    <xf numFmtId="0" fontId="41" fillId="0" borderId="0" xfId="0" applyFont="1" applyFill="1" applyBorder="1" applyAlignment="1">
      <alignment horizontal="left" indent="1"/>
    </xf>
    <xf numFmtId="165" fontId="22" fillId="0" borderId="0" xfId="0" applyNumberFormat="1" applyFont="1" applyAlignment="1">
      <alignment horizontal="left"/>
    </xf>
    <xf numFmtId="0" fontId="26" fillId="0" borderId="0" xfId="0" applyFont="1" applyFill="1" applyBorder="1" applyAlignment="1">
      <alignment/>
    </xf>
    <xf numFmtId="0" fontId="23" fillId="33" borderId="0" xfId="0" applyFont="1" applyFill="1" applyProtection="1">
      <protection locked="0"/>
    </xf>
    <xf numFmtId="0" fontId="22" fillId="0" borderId="0" xfId="0" applyFont="1" applyAlignment="1">
      <alignment horizontal="left" indent="2"/>
    </xf>
    <xf numFmtId="0" fontId="2" fillId="0" borderId="0" xfId="0" applyFont="1" applyFill="1" applyBorder="1" applyProtection="1"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6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6" fillId="34" borderId="16" xfId="0" applyFont="1" applyFill="1" applyBorder="1" applyAlignment="1">
      <alignment vertical="center"/>
    </xf>
    <xf numFmtId="0" fontId="36" fillId="34" borderId="16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166" fontId="37" fillId="34" borderId="16" xfId="0" applyNumberFormat="1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vertical="center"/>
    </xf>
    <xf numFmtId="0" fontId="38" fillId="35" borderId="16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166" fontId="39" fillId="35" borderId="16" xfId="0" applyNumberFormat="1" applyFont="1" applyFill="1" applyBorder="1" applyAlignment="1">
      <alignment horizontal="center" vertical="center"/>
    </xf>
    <xf numFmtId="0" fontId="36" fillId="36" borderId="16" xfId="0" applyFont="1" applyFill="1" applyBorder="1" applyAlignment="1">
      <alignment vertical="center"/>
    </xf>
    <xf numFmtId="0" fontId="36" fillId="36" borderId="16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center" vertical="center"/>
    </xf>
    <xf numFmtId="166" fontId="37" fillId="36" borderId="16" xfId="0" applyNumberFormat="1" applyFont="1" applyFill="1" applyBorder="1" applyAlignment="1">
      <alignment horizontal="center" vertical="center"/>
    </xf>
    <xf numFmtId="0" fontId="36" fillId="37" borderId="16" xfId="0" applyFont="1" applyFill="1" applyBorder="1" applyAlignment="1">
      <alignment vertical="center"/>
    </xf>
    <xf numFmtId="0" fontId="37" fillId="37" borderId="16" xfId="0" applyFont="1" applyFill="1" applyBorder="1" applyAlignment="1">
      <alignment horizontal="center" vertical="center"/>
    </xf>
    <xf numFmtId="166" fontId="37" fillId="37" borderId="16" xfId="0" applyNumberFormat="1" applyFont="1" applyFill="1" applyBorder="1" applyAlignment="1">
      <alignment horizontal="center" vertical="center"/>
    </xf>
    <xf numFmtId="0" fontId="38" fillId="38" borderId="16" xfId="0" applyFont="1" applyFill="1" applyBorder="1" applyAlignment="1">
      <alignment vertical="center"/>
    </xf>
    <xf numFmtId="0" fontId="38" fillId="38" borderId="16" xfId="0" applyFont="1" applyFill="1" applyBorder="1" applyAlignment="1">
      <alignment horizontal="center" vertical="center"/>
    </xf>
    <xf numFmtId="0" fontId="39" fillId="38" borderId="16" xfId="0" applyFont="1" applyFill="1" applyBorder="1" applyAlignment="1">
      <alignment horizontal="center" vertical="center"/>
    </xf>
    <xf numFmtId="166" fontId="39" fillId="38" borderId="16" xfId="0" applyNumberFormat="1" applyFont="1" applyFill="1" applyBorder="1" applyAlignment="1">
      <alignment horizontal="center" vertical="center"/>
    </xf>
    <xf numFmtId="0" fontId="38" fillId="39" borderId="16" xfId="0" applyFont="1" applyFill="1" applyBorder="1" applyAlignment="1">
      <alignment vertical="center"/>
    </xf>
    <xf numFmtId="0" fontId="38" fillId="39" borderId="16" xfId="0" applyFont="1" applyFill="1" applyBorder="1" applyAlignment="1">
      <alignment horizontal="center" vertical="center"/>
    </xf>
    <xf numFmtId="0" fontId="39" fillId="39" borderId="16" xfId="0" applyFont="1" applyFill="1" applyBorder="1" applyAlignment="1">
      <alignment horizontal="center" vertical="center"/>
    </xf>
    <xf numFmtId="166" fontId="39" fillId="39" borderId="16" xfId="0" applyNumberFormat="1" applyFont="1" applyFill="1" applyBorder="1" applyAlignment="1">
      <alignment horizontal="center" vertical="center"/>
    </xf>
    <xf numFmtId="0" fontId="38" fillId="40" borderId="16" xfId="0" applyFont="1" applyFill="1" applyBorder="1" applyAlignment="1">
      <alignment vertical="center"/>
    </xf>
    <xf numFmtId="0" fontId="38" fillId="40" borderId="16" xfId="0" applyFont="1" applyFill="1" applyBorder="1" applyAlignment="1">
      <alignment horizontal="center" vertical="center"/>
    </xf>
    <xf numFmtId="0" fontId="39" fillId="40" borderId="16" xfId="0" applyFont="1" applyFill="1" applyBorder="1" applyAlignment="1">
      <alignment horizontal="center" vertical="center"/>
    </xf>
    <xf numFmtId="166" fontId="39" fillId="40" borderId="16" xfId="0" applyNumberFormat="1" applyFont="1" applyFill="1" applyBorder="1" applyAlignment="1">
      <alignment horizontal="center" vertical="center"/>
    </xf>
    <xf numFmtId="0" fontId="36" fillId="41" borderId="16" xfId="0" applyFont="1" applyFill="1" applyBorder="1" applyAlignment="1">
      <alignment vertical="center"/>
    </xf>
    <xf numFmtId="0" fontId="36" fillId="41" borderId="16" xfId="0" applyFont="1" applyFill="1" applyBorder="1" applyAlignment="1">
      <alignment horizontal="center" vertical="center"/>
    </xf>
    <xf numFmtId="0" fontId="37" fillId="41" borderId="16" xfId="0" applyFont="1" applyFill="1" applyBorder="1" applyAlignment="1">
      <alignment horizontal="center" vertical="center"/>
    </xf>
    <xf numFmtId="166" fontId="37" fillId="41" borderId="16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6" fillId="41" borderId="18" xfId="0" applyFont="1" applyFill="1" applyBorder="1" applyAlignment="1">
      <alignment vertical="center"/>
    </xf>
    <xf numFmtId="0" fontId="36" fillId="41" borderId="18" xfId="0" applyFont="1" applyFill="1" applyBorder="1" applyAlignment="1">
      <alignment horizontal="center" vertical="center"/>
    </xf>
    <xf numFmtId="0" fontId="37" fillId="41" borderId="18" xfId="0" applyFont="1" applyFill="1" applyBorder="1" applyAlignment="1">
      <alignment horizontal="center" vertical="center"/>
    </xf>
    <xf numFmtId="166" fontId="37" fillId="41" borderId="18" xfId="0" applyNumberFormat="1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right" vertical="center"/>
      <protection/>
    </xf>
    <xf numFmtId="4" fontId="27" fillId="0" borderId="10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Protection="1">
      <protection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50" applyNumberFormat="1" applyFont="1" applyFill="1" applyBorder="1" applyAlignment="1" applyProtection="1">
      <alignment horizontal="left" vertical="center"/>
      <protection locked="0"/>
    </xf>
    <xf numFmtId="0" fontId="11" fillId="0" borderId="0" xfId="48" applyFill="1"/>
    <xf numFmtId="0" fontId="2" fillId="0" borderId="0" xfId="0" applyFont="1" applyFill="1" applyBorder="1" applyAlignment="1">
      <alignment horizontal="centerContinuous"/>
    </xf>
    <xf numFmtId="0" fontId="46" fillId="0" borderId="0" xfId="58" applyFont="1" applyFill="1" applyBorder="1" applyAlignment="1">
      <alignment horizontal="centerContinuous" wrapText="1"/>
    </xf>
    <xf numFmtId="0" fontId="46" fillId="0" borderId="0" xfId="58" applyFont="1" applyFill="1" applyBorder="1" applyAlignment="1">
      <alignment horizontal="centerContinuous" vertical="center" wrapText="1"/>
    </xf>
    <xf numFmtId="0" fontId="3" fillId="0" borderId="0" xfId="50" applyFill="1" applyBorder="1" applyAlignment="1" applyProtection="1">
      <alignment/>
      <protection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166" fontId="23" fillId="0" borderId="0" xfId="0" applyNumberFormat="1" applyFont="1" applyProtection="1">
      <protection locked="0"/>
    </xf>
    <xf numFmtId="0" fontId="46" fillId="0" borderId="0" xfId="58" applyFont="1" applyFill="1" applyBorder="1" applyAlignment="1">
      <alignment horizontal="left" wrapText="1"/>
    </xf>
    <xf numFmtId="0" fontId="3" fillId="0" borderId="0" xfId="50" applyFill="1" applyBorder="1" applyAlignment="1" applyProtection="1">
      <alignment horizontal="left"/>
      <protection/>
    </xf>
    <xf numFmtId="0" fontId="44" fillId="0" borderId="0" xfId="0" applyFont="1" applyFill="1" applyBorder="1" applyAlignment="1">
      <alignment horizontal="center" wrapText="1"/>
    </xf>
    <xf numFmtId="0" fontId="24" fillId="0" borderId="0" xfId="62" applyFill="1" applyBorder="1" applyAlignment="1" applyProtection="1">
      <alignment horizontal="left" indent="1"/>
      <protection/>
    </xf>
    <xf numFmtId="0" fontId="28" fillId="27" borderId="2" xfId="46" applyFont="1" applyAlignment="1" applyProtection="1">
      <alignment horizontal="left" vertical="center"/>
      <protection locked="0"/>
    </xf>
    <xf numFmtId="0" fontId="29" fillId="27" borderId="2" xfId="50" applyFont="1" applyFill="1" applyBorder="1" applyAlignment="1" applyProtection="1">
      <alignment horizontal="left" vertical="center"/>
      <protection locked="0"/>
    </xf>
    <xf numFmtId="165" fontId="28" fillId="27" borderId="2" xfId="46" applyNumberFormat="1" applyFont="1" applyAlignment="1" applyProtection="1">
      <alignment horizontal="center"/>
      <protection locked="0"/>
    </xf>
    <xf numFmtId="0" fontId="34" fillId="42" borderId="0" xfId="0" applyFont="1" applyFill="1" applyAlignment="1" applyProtection="1">
      <alignment horizontal="center" vertical="center"/>
      <protection locked="0"/>
    </xf>
    <xf numFmtId="2" fontId="23" fillId="0" borderId="0" xfId="0" applyNumberFormat="1" applyFont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Link" xfId="50"/>
    <cellStyle name="Neutral" xfId="51"/>
    <cellStyle name="Notiz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Warnender Text" xfId="60"/>
    <cellStyle name="Zelle überprüfen" xfId="61"/>
    <cellStyle name="Besuchter Hyperlink" xfId="62"/>
  </cellStyles>
  <dxfs count="45">
    <dxf>
      <font>
        <b val="0"/>
        <i val="0"/>
        <u val="none"/>
        <strike val="0"/>
        <sz val="12"/>
        <name val="Verdana"/>
        <family val="2"/>
        <color auto="1"/>
        <condense val="0"/>
        <extend val="0"/>
      </font>
      <numFmt numFmtId="166" formatCode="#,##0.00\ &quot;CHF&quot;"/>
      <fill>
        <patternFill patternType="solid">
          <bgColor rgb="FF74B39A"/>
        </patternFill>
      </fill>
      <alignment horizontal="center" vertical="center" textRotation="0" wrapText="1" shrinkToFit="1" readingOrder="0"/>
      <border>
        <left/>
        <right/>
        <top style="medium">
          <color indexed="9"/>
        </top>
        <bottom style="medium">
          <color indexed="9"/>
        </bottom>
      </border>
    </dxf>
    <dxf>
      <font>
        <b val="0"/>
        <i val="0"/>
        <u val="none"/>
        <strike val="0"/>
        <sz val="12"/>
        <name val="Verdana"/>
        <family val="2"/>
        <color auto="1"/>
        <condense val="0"/>
        <extend val="0"/>
      </font>
      <numFmt numFmtId="166" formatCode="#,##0.00\ &quot;CHF&quot;"/>
      <fill>
        <patternFill patternType="solid">
          <bgColor rgb="FF74B39A"/>
        </patternFill>
      </fill>
      <alignment horizontal="center" vertical="center" textRotation="0" wrapText="1" shrinkToFit="1" readingOrder="0"/>
      <border>
        <left style="medium">
          <color indexed="9"/>
        </left>
        <right/>
        <top style="medium">
          <color indexed="9"/>
        </top>
        <bottom style="medium">
          <color indexed="9"/>
        </bottom>
      </border>
    </dxf>
    <dxf>
      <font>
        <b val="0"/>
        <i val="0"/>
        <u val="none"/>
        <strike val="0"/>
        <sz val="12"/>
        <name val="Verdana"/>
        <family val="2"/>
        <color indexed="8"/>
        <condense val="0"/>
        <extend val="0"/>
      </font>
      <numFmt numFmtId="166" formatCode="#,##0.00\ &quot;CHF&quot;"/>
      <fill>
        <patternFill patternType="solid">
          <bgColor rgb="FF74B39A"/>
        </patternFill>
      </fill>
      <alignment horizontal="center" vertical="center" textRotation="0" wrapText="1" shrinkToFit="1" readingOrder="0"/>
      <border>
        <left style="medium">
          <color indexed="9"/>
        </left>
        <right/>
        <top style="medium">
          <color indexed="9"/>
        </top>
        <bottom style="medium">
          <color indexed="9"/>
        </bottom>
      </border>
    </dxf>
    <dxf>
      <font>
        <b val="0"/>
        <i val="0"/>
        <u val="none"/>
        <strike val="0"/>
        <sz val="12"/>
        <name val="Verdana"/>
        <family val="2"/>
        <color indexed="8"/>
        <condense val="0"/>
        <extend val="0"/>
      </font>
      <fill>
        <patternFill patternType="solid">
          <bgColor rgb="FF74B39A"/>
        </patternFill>
      </fill>
      <alignment horizontal="center" vertical="center" textRotation="0" wrapText="1" shrinkToFit="1" readingOrder="0"/>
      <border>
        <left style="medium">
          <color indexed="9"/>
        </left>
        <right style="medium">
          <color indexed="9"/>
        </right>
        <top style="medium">
          <color indexed="9"/>
        </top>
        <bottom style="medium">
          <color indexed="9"/>
        </bottom>
        <vertical style="medium">
          <color indexed="9"/>
        </vertical>
        <horizontal style="medium">
          <color indexed="9"/>
        </horizontal>
      </border>
    </dxf>
    <dxf>
      <font>
        <b val="0"/>
        <i val="0"/>
        <u val="none"/>
        <strike val="0"/>
        <sz val="12"/>
        <name val="Verdana"/>
        <family val="2"/>
        <color indexed="8"/>
        <condense val="0"/>
        <extend val="0"/>
      </font>
      <fill>
        <patternFill patternType="solid">
          <bgColor rgb="FF74B39A"/>
        </patternFill>
      </fill>
      <alignment horizontal="center" vertical="center" textRotation="0" wrapText="1" shrinkToFit="1" readingOrder="0"/>
      <border>
        <left style="medium">
          <color indexed="9"/>
        </left>
        <right style="medium">
          <color indexed="9"/>
        </right>
        <top style="medium">
          <color indexed="9"/>
        </top>
        <bottom style="medium">
          <color indexed="9"/>
        </bottom>
        <vertical style="medium">
          <color indexed="9"/>
        </vertical>
        <horizontal style="medium">
          <color indexed="9"/>
        </horizontal>
      </border>
    </dxf>
    <dxf>
      <font>
        <b/>
        <i val="0"/>
        <u val="none"/>
        <strike val="0"/>
        <sz val="12"/>
        <name val="Verdana"/>
        <family val="2"/>
        <color indexed="8"/>
        <condense val="0"/>
        <extend val="0"/>
      </font>
      <numFmt numFmtId="177" formatCode="General"/>
      <fill>
        <patternFill patternType="solid">
          <bgColor rgb="FF74B39A"/>
        </patternFill>
      </fill>
      <alignment horizontal="center" vertical="center" textRotation="0" wrapText="1" shrinkToFit="1" readingOrder="0"/>
      <border>
        <left style="medium">
          <color indexed="9"/>
        </left>
        <right style="medium">
          <color indexed="9"/>
        </right>
        <top style="medium">
          <color indexed="9"/>
        </top>
        <bottom style="medium">
          <color indexed="9"/>
        </bottom>
        <vertical style="medium">
          <color indexed="9"/>
        </vertical>
        <horizontal style="medium">
          <color indexed="9"/>
        </horizontal>
      </border>
    </dxf>
    <dxf>
      <font>
        <b/>
        <i val="0"/>
        <u val="none"/>
        <strike val="0"/>
        <sz val="12"/>
        <name val="Verdana"/>
        <family val="2"/>
        <color indexed="8"/>
        <condense val="0"/>
        <extend val="0"/>
      </font>
      <numFmt numFmtId="177" formatCode="General"/>
      <fill>
        <patternFill patternType="solid">
          <bgColor rgb="FF74B39A"/>
        </patternFill>
      </fill>
      <alignment horizontal="center" vertical="center" textRotation="0" wrapText="1" shrinkToFit="1" readingOrder="0"/>
      <border>
        <left style="medium">
          <color indexed="9"/>
        </left>
        <right style="medium">
          <color indexed="9"/>
        </right>
        <top style="medium">
          <color indexed="9"/>
        </top>
        <bottom style="medium">
          <color indexed="9"/>
        </bottom>
        <vertical style="medium">
          <color indexed="9"/>
        </vertical>
        <horizontal style="medium">
          <color indexed="9"/>
        </horizontal>
      </border>
    </dxf>
    <dxf>
      <font>
        <b/>
        <i val="0"/>
        <u val="none"/>
        <strike val="0"/>
        <sz val="12"/>
        <name val="Verdana"/>
        <family val="2"/>
        <color indexed="8"/>
        <condense val="0"/>
        <extend val="0"/>
      </font>
      <fill>
        <patternFill patternType="solid">
          <bgColor rgb="FF74B39A"/>
        </patternFill>
      </fill>
      <alignment horizontal="general" vertical="center" textRotation="0" wrapText="1" shrinkToFit="1" readingOrder="0"/>
      <border>
        <left style="medium">
          <color indexed="9"/>
        </left>
        <right style="medium">
          <color indexed="9"/>
        </right>
        <top style="medium">
          <color indexed="9"/>
        </top>
        <bottom style="medium">
          <color indexed="9"/>
        </bottom>
        <vertical style="medium">
          <color indexed="9"/>
        </vertical>
        <horizontal style="medium">
          <color indexed="9"/>
        </horizontal>
      </border>
    </dxf>
    <dxf>
      <font>
        <b/>
        <i val="0"/>
        <u val="none"/>
        <strike val="0"/>
        <sz val="12"/>
        <name val="Verdana"/>
        <family val="2"/>
        <color indexed="8"/>
        <condense val="0"/>
        <extend val="0"/>
      </font>
      <fill>
        <patternFill patternType="solid">
          <bgColor rgb="FF74B39A"/>
        </patternFill>
      </fill>
      <alignment horizontal="center" vertical="bottom" textRotation="0" wrapText="1" shrinkToFit="1" readingOrder="0"/>
      <border>
        <left style="medium">
          <color indexed="9"/>
        </left>
        <right style="medium">
          <color indexed="9"/>
        </right>
        <top style="medium">
          <color indexed="9"/>
        </top>
        <bottom style="medium">
          <color indexed="9"/>
        </bottom>
        <vertical style="medium">
          <color indexed="9"/>
        </vertical>
        <horizontal style="medium">
          <color indexed="9"/>
        </horizontal>
      </border>
    </dxf>
    <dxf>
      <font>
        <b/>
      </font>
      <alignment horizontal="center" textRotation="0" wrapText="1" shrinkToFit="1" readingOrder="0"/>
      <border>
        <left/>
        <right style="medium">
          <color indexed="9"/>
        </right>
        <top style="medium">
          <color indexed="9"/>
        </top>
        <bottom style="medium">
          <color indexed="9"/>
        </bottom>
        <vertical style="medium">
          <color indexed="9"/>
        </vertical>
        <horizontal style="medium">
          <color indexed="9"/>
        </horizontal>
      </border>
    </dxf>
    <dxf>
      <border>
        <top style="medium">
          <color indexed="9"/>
        </top>
      </border>
    </dxf>
    <dxf>
      <border>
        <left/>
        <right/>
        <top/>
        <bottom/>
      </border>
    </dxf>
    <dxf>
      <alignment vertical="center" textRotation="0" wrapText="1" shrinkToFit="1" readingOrder="0"/>
    </dxf>
    <dxf>
      <border>
        <bottom style="medium">
          <color indexed="9"/>
        </bottom>
      </border>
    </dxf>
    <dxf>
      <font>
        <b/>
        <i val="0"/>
        <u val="none"/>
        <strike val="0"/>
        <sz val="12"/>
        <name val="Verdana"/>
        <family val="2"/>
        <color theme="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>
          <color indexed="9"/>
        </left>
        <right style="medium">
          <color indexed="9"/>
        </right>
        <top/>
        <bottom/>
        <vertical style="medium">
          <color indexed="9"/>
        </vertical>
        <horizontal style="medium">
          <color indexed="9"/>
        </horizontal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78" formatCode="#,##0.00"/>
      <fill>
        <patternFill patternType="none"/>
      </fill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</dxf>
    <dxf>
      <font>
        <i val="0"/>
        <u val="none"/>
        <strike val="0"/>
        <sz val="12"/>
        <name val="Calibri"/>
        <family val="2"/>
        <color auto="1"/>
      </font>
      <fill>
        <patternFill patternType="none"/>
      </fill>
    </dxf>
    <dxf>
      <font>
        <b/>
        <i val="0"/>
        <u val="none"/>
        <strike val="0"/>
        <sz val="12"/>
        <name val="Cambria"/>
        <family val="1"/>
        <color theme="0"/>
        <condense val="0"/>
        <extend val="0"/>
      </font>
      <fill>
        <patternFill patternType="none"/>
      </fill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79" formatCode="0.00"/>
      <fill>
        <patternFill patternType="none"/>
      </fill>
      <alignment horizontal="right" vertical="center" textRotation="0" wrapText="1" shrinkToFit="1" readingOrder="0"/>
      <protection hidden="1" locked="0"/>
    </dxf>
    <dxf>
      <font>
        <b/>
      </font>
      <numFmt numFmtId="179" formatCode="0.00"/>
      <alignment vertical="center" textRotation="0" wrapText="1" shrinkToFit="1" readingOrder="0"/>
      <protection hidden="1" locked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center"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b/>
      </font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80" formatCode="@"/>
      <fill>
        <patternFill patternType="none"/>
      </fill>
      <alignment horizontal="left" vertical="center" textRotation="0" wrapText="1" shrinkToFit="1" readingOrder="0"/>
      <protection hidden="1" locked="0"/>
    </dxf>
    <dxf>
      <alignment vertical="center" textRotation="0" wrapText="1" shrinkToFit="1" readingOrder="0"/>
    </dxf>
    <dxf>
      <alignment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Rechnung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</xdr:rowOff>
    </xdr:from>
    <xdr:to>
      <xdr:col>2</xdr:col>
      <xdr:colOff>0</xdr:colOff>
      <xdr:row>0</xdr:row>
      <xdr:rowOff>981075</xdr:rowOff>
    </xdr:to>
    <xdr:pic>
      <xdr:nvPicPr>
        <xdr:cNvPr id="1025" name="Bild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9050"/>
          <a:ext cx="2105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2" name="Textfeld 1">
          <a:hlinkClick r:id="rId2"/>
        </xdr:cNvPr>
        <xdr:cNvSpPr txBox="1"/>
      </xdr:nvSpPr>
      <xdr:spPr>
        <a:xfrm>
          <a:off x="10725150" y="2476500"/>
          <a:ext cx="1181100" cy="79057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>
              <a:solidFill>
                <a:schemeClr val="bg1"/>
              </a:solidFill>
            </a:rPr>
            <a:t>zur RECHNUNG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247650</xdr:rowOff>
    </xdr:from>
    <xdr:to>
      <xdr:col>3</xdr:col>
      <xdr:colOff>0</xdr:colOff>
      <xdr:row>0</xdr:row>
      <xdr:rowOff>962025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47650"/>
          <a:ext cx="151447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57150</xdr:colOff>
      <xdr:row>45</xdr:row>
      <xdr:rowOff>104775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34200"/>
          <a:ext cx="6324600" cy="3733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438150</xdr:colOff>
      <xdr:row>38</xdr:row>
      <xdr:rowOff>171450</xdr:rowOff>
    </xdr:from>
    <xdr:to>
      <xdr:col>2</xdr:col>
      <xdr:colOff>695325</xdr:colOff>
      <xdr:row>40</xdr:row>
      <xdr:rowOff>161925</xdr:rowOff>
    </xdr:to>
    <xdr:sp macro="" textlink="$I$20">
      <xdr:nvSpPr>
        <xdr:cNvPr id="4" name="Textfeld 3"/>
        <xdr:cNvSpPr txBox="1"/>
      </xdr:nvSpPr>
      <xdr:spPr>
        <a:xfrm>
          <a:off x="895350" y="9391650"/>
          <a:ext cx="981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fld id="{2F16E22E-4439-A041-BDCE-69798C0EF93C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t>0.00</a:t>
          </a:fld>
          <a:endParaRPr lang="de-DE" sz="1100"/>
        </a:p>
      </xdr:txBody>
    </xdr:sp>
    <xdr:clientData/>
  </xdr:twoCellAnchor>
  <xdr:twoCellAnchor>
    <xdr:from>
      <xdr:col>3</xdr:col>
      <xdr:colOff>561975</xdr:colOff>
      <xdr:row>39</xdr:row>
      <xdr:rowOff>114300</xdr:rowOff>
    </xdr:from>
    <xdr:to>
      <xdr:col>5</xdr:col>
      <xdr:colOff>361950</xdr:colOff>
      <xdr:row>42</xdr:row>
      <xdr:rowOff>95250</xdr:rowOff>
    </xdr:to>
    <xdr:sp macro="" textlink="$I$20">
      <xdr:nvSpPr>
        <xdr:cNvPr id="5" name="Textfeld 4"/>
        <xdr:cNvSpPr txBox="1"/>
      </xdr:nvSpPr>
      <xdr:spPr>
        <a:xfrm>
          <a:off x="2533650" y="9525000"/>
          <a:ext cx="12477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fld id="{D5A5CCB4-879F-8143-9877-A9C54C578E70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t>0.00</a:t>
          </a:fld>
          <a:endParaRPr lang="de-DE" sz="1100"/>
        </a:p>
      </xdr:txBody>
    </xdr:sp>
    <xdr:clientData/>
  </xdr:twoCellAnchor>
</xdr:wsDr>
</file>

<file path=xl/tables/table1.xml><?xml version="1.0" encoding="utf-8"?>
<table xmlns="http://schemas.openxmlformats.org/spreadsheetml/2006/main" id="5" name="tab_Anmeldung" displayName="tab_Anmeldung" ref="A14:N164" totalsRowShown="0" headerRowDxfId="34" dataDxfId="33">
  <autoFilter ref="A14:N164"/>
  <tableColumns count="14">
    <tableColumn id="1" name="Anzahl" dataDxfId="32">
      <calculatedColumnFormula>ROW()-14</calculatedColumnFormula>
    </tableColumn>
    <tableColumn id="2" name="Nachname *" dataDxfId="31"/>
    <tableColumn id="3" name="Vorname *" dataDxfId="30"/>
    <tableColumn id="6" name="Ort *" dataDxfId="29"/>
    <tableColumn id="8" name="Jahrgang *" dataDxfId="28"/>
    <tableColumn id="9" name="Geschlecht _x000A_(M/F) *" dataDxfId="27"/>
    <tableColumn id="12" name="Kategorie *" dataDxfId="26"/>
    <tableColumn id="4" name="Strasse *" dataDxfId="25"/>
    <tableColumn id="5" name="PLZ *" dataDxfId="24"/>
    <tableColumn id="7" name="Land _x000A_(CH) *" dataDxfId="23"/>
    <tableColumn id="10" name="Mail @" dataDxfId="22"/>
    <tableColumn id="11" name="Handy Nr." dataDxfId="21"/>
    <tableColumn id="13" name="Startgeld _x000A_CHF" dataDxfId="20">
      <calculatedColumnFormula>IF(tab_Anmeldung[[#This Row],[Kategorie *]]="","",INDEX(tab_Kat[Startgeld],MATCH(tab_Anmeldung[[#This Row],[Kategorie *]],tab_Kat[Kategorie],0)))</calculatedColumnFormula>
    </tableColumn>
    <tableColumn id="14" name="Distanz" dataDxfId="19">
      <calculatedColumnFormula>IF(tab_Anmeldung[[#This Row],[Kategorie *]]="","",INDEX(tab_Kat[Distanz],MATCH(tab_Anmeldung[[#This Row],[Kategorie *]],tab_Kat[Kategorie],0)))</calculatedColumnFormula>
    </tableColumn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4" name="tab_Gutschrift" displayName="tab_Gutschrift" ref="C2:D6" totalsRowShown="0" headerRowDxfId="18" dataDxfId="17">
  <autoFilter ref="C2:D6"/>
  <tableColumns count="2">
    <tableColumn id="1" name="Gutschrift vom letzen Jahr" dataDxfId="16"/>
    <tableColumn id="2" name="Gutschrift" dataDxfId="15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1" name="tab_Kat" displayName="tab_Kat" ref="H2:Q29" totalsRowShown="0" headerRowDxfId="14" dataDxfId="12" tableBorderDxfId="11" headerRowBorderDxfId="13" totalsRowBorderDxfId="10">
  <autoFilter ref="H2:Q29"/>
  <sortState ref="H3:Q29">
    <sortCondition sortBy="value" ref="H3:H29"/>
  </sortState>
  <tableColumns count="10">
    <tableColumn id="8" name="Nr" dataDxfId="9"/>
    <tableColumn id="7" name="x" dataDxfId="8"/>
    <tableColumn id="1" name="Kategorie" dataDxfId="7"/>
    <tableColumn id="2" name="Jg_von" dataDxfId="6">
      <calculatedColumnFormula>IF(tab_Kat[[#This Row],[von]]&lt;&gt;"",$K$1-tab_Kat[[#This Row],[bis]],"offen für alle")</calculatedColumnFormula>
    </tableColumn>
    <tableColumn id="3" name="JG_bis" dataDxfId="5">
      <calculatedColumnFormula>IF(tab_Kat[[#This Row],[von]]=tab_Kat[[#This Row],[bis]],"und älter",$K$1-tab_Kat[[#This Row],[von]])</calculatedColumnFormula>
    </tableColumn>
    <tableColumn id="4" name="Startzeit" dataDxfId="4"/>
    <tableColumn id="5" name="Distanz" dataDxfId="3"/>
    <tableColumn id="6" name="Startgeld" dataDxfId="2"/>
    <tableColumn id="10" name="von" dataDxfId="1"/>
    <tableColumn id="9" name="b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@allschwiler-Klausenlauf.ch?subject=Vereins-%20und%20Team-Anmeldung" TargetMode="External" /><Relationship Id="rId2" Type="http://schemas.openxmlformats.org/officeDocument/2006/relationships/hyperlink" Target="https://www.allschwiler-klausenlauf.ch/organisation/wettkampfreglement/" TargetMode="Externa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4"/>
  <sheetViews>
    <sheetView showGridLines="0" tabSelected="1" zoomScale="111" zoomScaleNormal="111" workbookViewId="0" topLeftCell="A1">
      <selection activeCell="C7" sqref="C7:D7"/>
    </sheetView>
  </sheetViews>
  <sheetFormatPr defaultColWidth="10.57421875" defaultRowHeight="15"/>
  <cols>
    <col min="1" max="1" width="7.8515625" style="12" customWidth="1"/>
    <col min="2" max="2" width="25.8515625" style="6" customWidth="1"/>
    <col min="3" max="3" width="20.8515625" style="6" customWidth="1"/>
    <col min="4" max="4" width="25.8515625" style="6" customWidth="1"/>
    <col min="5" max="5" width="10.8515625" style="6" customWidth="1"/>
    <col min="6" max="6" width="12.8515625" style="6" customWidth="1"/>
    <col min="7" max="7" width="25.8515625" style="12" customWidth="1"/>
    <col min="8" max="8" width="30.8515625" style="12" customWidth="1"/>
    <col min="9" max="9" width="8.8515625" style="12" customWidth="1"/>
    <col min="10" max="10" width="8.8515625" style="6" customWidth="1"/>
    <col min="11" max="11" width="25.8515625" style="6" customWidth="1"/>
    <col min="12" max="12" width="16.00390625" style="6" customWidth="1"/>
    <col min="13" max="13" width="11.7109375" style="6" customWidth="1"/>
    <col min="14" max="14" width="10.140625" style="61" customWidth="1"/>
    <col min="15" max="17" width="10.421875" style="61" customWidth="1"/>
    <col min="18" max="16384" width="10.421875" style="6" customWidth="1"/>
  </cols>
  <sheetData>
    <row r="1" spans="4:14" ht="90" customHeight="1">
      <c r="D1" s="133" t="s">
        <v>115</v>
      </c>
      <c r="E1" s="133"/>
      <c r="F1" s="133"/>
      <c r="G1" s="133"/>
      <c r="H1" s="127"/>
      <c r="I1" s="126"/>
      <c r="K1" s="133" t="s">
        <v>117</v>
      </c>
      <c r="L1" s="133"/>
      <c r="M1" s="133"/>
      <c r="N1" s="128"/>
    </row>
    <row r="2" spans="2:11" ht="15">
      <c r="B2" s="17" t="s">
        <v>48</v>
      </c>
      <c r="D2" s="134" t="s">
        <v>116</v>
      </c>
      <c r="E2" s="134"/>
      <c r="F2" s="134"/>
      <c r="G2" s="134"/>
      <c r="H2" s="129"/>
      <c r="K2" s="47" t="s">
        <v>2</v>
      </c>
    </row>
    <row r="3" ht="15">
      <c r="K3" s="47" t="s">
        <v>50</v>
      </c>
    </row>
    <row r="4" spans="2:11" ht="15">
      <c r="B4" s="17" t="s">
        <v>55</v>
      </c>
      <c r="E4" s="136" t="s">
        <v>4</v>
      </c>
      <c r="F4" s="136"/>
      <c r="I4" s="14"/>
      <c r="J4" s="14"/>
      <c r="K4" s="54"/>
    </row>
    <row r="5" ht="15">
      <c r="K5" s="47" t="s">
        <v>67</v>
      </c>
    </row>
    <row r="6" spans="2:12" ht="15">
      <c r="B6" s="18" t="s">
        <v>71</v>
      </c>
      <c r="C6" s="137" t="s">
        <v>114</v>
      </c>
      <c r="D6" s="137"/>
      <c r="E6" s="46" t="s">
        <v>56</v>
      </c>
      <c r="G6" s="20"/>
      <c r="H6" s="20"/>
      <c r="I6" s="20"/>
      <c r="J6" s="20"/>
      <c r="K6" s="47" t="s">
        <v>68</v>
      </c>
      <c r="L6" s="58"/>
    </row>
    <row r="7" spans="2:12" ht="15">
      <c r="B7" s="18" t="s">
        <v>72</v>
      </c>
      <c r="C7" s="139">
        <v>45209</v>
      </c>
      <c r="D7" s="139"/>
      <c r="G7" s="6"/>
      <c r="H7" s="6"/>
      <c r="I7" s="6"/>
      <c r="K7" s="47"/>
      <c r="L7" s="17"/>
    </row>
    <row r="8" spans="2:13" ht="15">
      <c r="B8" s="19" t="s">
        <v>0</v>
      </c>
      <c r="D8" s="12"/>
      <c r="H8" s="20"/>
      <c r="I8" s="20"/>
      <c r="J8" s="20"/>
      <c r="M8" s="20"/>
    </row>
    <row r="9" spans="2:14" ht="15.75">
      <c r="B9" s="18" t="s">
        <v>73</v>
      </c>
      <c r="C9" s="137" t="s">
        <v>113</v>
      </c>
      <c r="D9" s="137"/>
      <c r="G9" s="50" t="s">
        <v>87</v>
      </c>
      <c r="H9" s="56" t="s">
        <v>86</v>
      </c>
      <c r="I9" s="14"/>
      <c r="J9" s="14"/>
      <c r="K9" s="48" t="s">
        <v>54</v>
      </c>
      <c r="L9" s="53"/>
      <c r="M9" s="54"/>
      <c r="N9" s="62"/>
    </row>
    <row r="10" spans="2:14" ht="16">
      <c r="B10" s="18" t="s">
        <v>74</v>
      </c>
      <c r="C10" s="137" t="s">
        <v>93</v>
      </c>
      <c r="D10" s="137"/>
      <c r="G10" s="55"/>
      <c r="H10" s="56" t="s">
        <v>86</v>
      </c>
      <c r="I10" s="13"/>
      <c r="K10" s="49" t="s">
        <v>57</v>
      </c>
      <c r="L10" s="54"/>
      <c r="M10" s="54"/>
      <c r="N10" s="62"/>
    </row>
    <row r="11" spans="2:11" ht="15">
      <c r="B11" s="18" t="s">
        <v>75</v>
      </c>
      <c r="C11" s="137" t="s">
        <v>94</v>
      </c>
      <c r="D11" s="137"/>
      <c r="I11" s="6"/>
      <c r="K11" s="7"/>
    </row>
    <row r="12" spans="2:14" ht="16">
      <c r="B12" s="18" t="s">
        <v>76</v>
      </c>
      <c r="C12" s="138" t="s">
        <v>95</v>
      </c>
      <c r="D12" s="137"/>
      <c r="G12" s="135" t="s">
        <v>100</v>
      </c>
      <c r="I12" s="6"/>
      <c r="L12" s="21" t="s">
        <v>3</v>
      </c>
      <c r="M12" s="115">
        <f>SUM(tab_Anmeldung[Startgeld 
CHF])</f>
        <v>0</v>
      </c>
      <c r="N12" s="116"/>
    </row>
    <row r="13" spans="2:12" ht="15">
      <c r="B13" s="13"/>
      <c r="C13" s="15"/>
      <c r="D13" s="7"/>
      <c r="G13" s="135"/>
      <c r="L13" s="15"/>
    </row>
    <row r="14" spans="1:17" s="16" customFormat="1" ht="33" customHeight="1">
      <c r="A14" s="52" t="s">
        <v>49</v>
      </c>
      <c r="B14" s="52" t="s">
        <v>77</v>
      </c>
      <c r="C14" s="52" t="s">
        <v>78</v>
      </c>
      <c r="D14" s="52" t="s">
        <v>79</v>
      </c>
      <c r="E14" s="52" t="s">
        <v>80</v>
      </c>
      <c r="F14" s="51" t="s">
        <v>83</v>
      </c>
      <c r="G14" s="113" t="s">
        <v>102</v>
      </c>
      <c r="H14" s="52" t="s">
        <v>81</v>
      </c>
      <c r="I14" s="52" t="s">
        <v>82</v>
      </c>
      <c r="J14" s="51" t="s">
        <v>84</v>
      </c>
      <c r="K14" s="52" t="s">
        <v>96</v>
      </c>
      <c r="L14" s="52" t="s">
        <v>5</v>
      </c>
      <c r="M14" s="65" t="s">
        <v>85</v>
      </c>
      <c r="N14" s="114" t="s">
        <v>46</v>
      </c>
      <c r="O14" s="63"/>
      <c r="P14" s="63"/>
      <c r="Q14" s="63"/>
    </row>
    <row r="15" spans="1:14" ht="20" customHeight="1">
      <c r="A15" s="52">
        <f aca="true" t="shared" si="0" ref="A15:A46">ROW()-14</f>
        <v>1</v>
      </c>
      <c r="B15" s="118"/>
      <c r="C15" s="118"/>
      <c r="D15" s="118"/>
      <c r="E15" s="118"/>
      <c r="F15" s="118"/>
      <c r="G15" s="119"/>
      <c r="H15" s="118"/>
      <c r="I15" s="118"/>
      <c r="J15" s="120"/>
      <c r="K15" s="118"/>
      <c r="L15" s="118"/>
      <c r="M15" s="121" t="str">
        <f>IF(tab_Anmeldung[[#This Row],[Kategorie *]]="","",INDEX(tab_Kat[Startgeld],MATCH(tab_Anmeldung[[#This Row],[Kategorie *]],tab_Kat[Kategorie],0)))</f>
        <v/>
      </c>
      <c r="N15" s="122" t="str">
        <f>IF(tab_Anmeldung[[#This Row],[Kategorie *]]="","",INDEX(tab_Kat[Distanz],MATCH(tab_Anmeldung[[#This Row],[Kategorie *]],tab_Kat[Kategorie],0)))</f>
        <v/>
      </c>
    </row>
    <row r="16" spans="1:16" ht="20" customHeight="1">
      <c r="A16" s="52">
        <f t="shared" si="0"/>
        <v>2</v>
      </c>
      <c r="B16" s="118"/>
      <c r="C16" s="118"/>
      <c r="D16" s="118"/>
      <c r="E16" s="118"/>
      <c r="F16" s="118"/>
      <c r="G16" s="119"/>
      <c r="H16" s="118"/>
      <c r="I16" s="118"/>
      <c r="J16" s="120"/>
      <c r="K16" s="118"/>
      <c r="L16" s="118"/>
      <c r="M16" s="121" t="str">
        <f>IF(tab_Anmeldung[[#This Row],[Kategorie *]]="","",INDEX(tab_Kat[Startgeld],MATCH(tab_Anmeldung[[#This Row],[Kategorie *]],tab_Kat[Kategorie],0)))</f>
        <v/>
      </c>
      <c r="N16" s="121" t="str">
        <f>IF(tab_Anmeldung[[#This Row],[Kategorie *]]="","",INDEX(tab_Kat[Distanz],MATCH(tab_Anmeldung[[#This Row],[Kategorie *]],tab_Kat[Kategorie],0)))</f>
        <v/>
      </c>
      <c r="O16" s="64"/>
      <c r="P16" s="117"/>
    </row>
    <row r="17" spans="1:14" ht="20" customHeight="1">
      <c r="A17" s="52">
        <f t="shared" si="0"/>
        <v>3</v>
      </c>
      <c r="B17" s="118"/>
      <c r="C17" s="118"/>
      <c r="D17" s="118"/>
      <c r="E17" s="118"/>
      <c r="F17" s="118"/>
      <c r="G17" s="119"/>
      <c r="H17" s="118"/>
      <c r="I17" s="118"/>
      <c r="J17" s="120"/>
      <c r="K17" s="118"/>
      <c r="L17" s="118"/>
      <c r="M17" s="121" t="str">
        <f>IF(tab_Anmeldung[[#This Row],[Kategorie *]]="","",INDEX(tab_Kat[Startgeld],MATCH(tab_Anmeldung[[#This Row],[Kategorie *]],tab_Kat[Kategorie],0)))</f>
        <v/>
      </c>
      <c r="N17" s="122" t="str">
        <f>IF(tab_Anmeldung[[#This Row],[Kategorie *]]="","",INDEX(tab_Kat[Distanz],MATCH(tab_Anmeldung[[#This Row],[Kategorie *]],tab_Kat[Kategorie],0)))</f>
        <v/>
      </c>
    </row>
    <row r="18" spans="1:16" ht="20" customHeight="1">
      <c r="A18" s="52">
        <f t="shared" si="0"/>
        <v>4</v>
      </c>
      <c r="B18" s="118"/>
      <c r="C18" s="118"/>
      <c r="D18" s="118"/>
      <c r="E18" s="118"/>
      <c r="F18" s="118"/>
      <c r="G18" s="119"/>
      <c r="H18" s="118"/>
      <c r="I18" s="118"/>
      <c r="J18" s="120"/>
      <c r="K18" s="118"/>
      <c r="L18" s="118"/>
      <c r="M18" s="121" t="str">
        <f>IF(tab_Anmeldung[[#This Row],[Kategorie *]]="","",INDEX(tab_Kat[Startgeld],MATCH(tab_Anmeldung[[#This Row],[Kategorie *]],tab_Kat[Kategorie],0)))</f>
        <v/>
      </c>
      <c r="N18" s="121" t="str">
        <f>IF(tab_Anmeldung[[#This Row],[Kategorie *]]="","",INDEX(tab_Kat[Distanz],MATCH(tab_Anmeldung[[#This Row],[Kategorie *]],tab_Kat[Kategorie],0)))</f>
        <v/>
      </c>
      <c r="P18" s="117"/>
    </row>
    <row r="19" spans="1:14" ht="20" customHeight="1">
      <c r="A19" s="52">
        <f t="shared" si="0"/>
        <v>5</v>
      </c>
      <c r="B19" s="118"/>
      <c r="C19" s="118"/>
      <c r="D19" s="118"/>
      <c r="E19" s="118"/>
      <c r="F19" s="118"/>
      <c r="G19" s="119"/>
      <c r="H19" s="118"/>
      <c r="I19" s="118"/>
      <c r="J19" s="120"/>
      <c r="K19" s="118"/>
      <c r="L19" s="118"/>
      <c r="M19" s="121" t="str">
        <f>IF(tab_Anmeldung[[#This Row],[Kategorie *]]="","",INDEX(tab_Kat[Startgeld],MATCH(tab_Anmeldung[[#This Row],[Kategorie *]],tab_Kat[Kategorie],0)))</f>
        <v/>
      </c>
      <c r="N19" s="122" t="str">
        <f>IF(tab_Anmeldung[[#This Row],[Kategorie *]]="","",INDEX(tab_Kat[Distanz],MATCH(tab_Anmeldung[[#This Row],[Kategorie *]],tab_Kat[Kategorie],0)))</f>
        <v/>
      </c>
    </row>
    <row r="20" spans="1:14" ht="20" customHeight="1">
      <c r="A20" s="52">
        <f t="shared" si="0"/>
        <v>6</v>
      </c>
      <c r="B20" s="118"/>
      <c r="C20" s="118"/>
      <c r="D20" s="118"/>
      <c r="E20" s="118"/>
      <c r="F20" s="118"/>
      <c r="G20" s="119"/>
      <c r="H20" s="118"/>
      <c r="I20" s="118"/>
      <c r="J20" s="120"/>
      <c r="K20" s="118"/>
      <c r="L20" s="118"/>
      <c r="M20" s="121" t="str">
        <f>IF(tab_Anmeldung[[#This Row],[Kategorie *]]="","",INDEX(tab_Kat[Startgeld],MATCH(tab_Anmeldung[[#This Row],[Kategorie *]],tab_Kat[Kategorie],0)))</f>
        <v/>
      </c>
      <c r="N20" s="122" t="str">
        <f>IF(tab_Anmeldung[[#This Row],[Kategorie *]]="","",INDEX(tab_Kat[Distanz],MATCH(tab_Anmeldung[[#This Row],[Kategorie *]],tab_Kat[Kategorie],0)))</f>
        <v/>
      </c>
    </row>
    <row r="21" spans="1:14" ht="20" customHeight="1">
      <c r="A21" s="52">
        <f t="shared" si="0"/>
        <v>7</v>
      </c>
      <c r="B21" s="118"/>
      <c r="C21" s="118"/>
      <c r="D21" s="118"/>
      <c r="E21" s="118"/>
      <c r="F21" s="118"/>
      <c r="G21" s="119"/>
      <c r="H21" s="118"/>
      <c r="I21" s="118"/>
      <c r="J21" s="120"/>
      <c r="K21" s="118"/>
      <c r="L21" s="118"/>
      <c r="M21" s="121" t="str">
        <f>IF(tab_Anmeldung[[#This Row],[Kategorie *]]="","",INDEX(tab_Kat[Startgeld],MATCH(tab_Anmeldung[[#This Row],[Kategorie *]],tab_Kat[Kategorie],0)))</f>
        <v/>
      </c>
      <c r="N21" s="122" t="str">
        <f>IF(tab_Anmeldung[[#This Row],[Kategorie *]]="","",INDEX(tab_Kat[Distanz],MATCH(tab_Anmeldung[[#This Row],[Kategorie *]],tab_Kat[Kategorie],0)))</f>
        <v/>
      </c>
    </row>
    <row r="22" spans="1:14" ht="20" customHeight="1">
      <c r="A22" s="52">
        <f t="shared" si="0"/>
        <v>8</v>
      </c>
      <c r="B22" s="118"/>
      <c r="C22" s="118"/>
      <c r="D22" s="118"/>
      <c r="E22" s="118"/>
      <c r="F22" s="118"/>
      <c r="G22" s="119"/>
      <c r="H22" s="118"/>
      <c r="I22" s="118"/>
      <c r="J22" s="120"/>
      <c r="K22" s="118"/>
      <c r="L22" s="118"/>
      <c r="M22" s="121" t="str">
        <f>IF(tab_Anmeldung[[#This Row],[Kategorie *]]="","",INDEX(tab_Kat[Startgeld],MATCH(tab_Anmeldung[[#This Row],[Kategorie *]],tab_Kat[Kategorie],0)))</f>
        <v/>
      </c>
      <c r="N22" s="122" t="str">
        <f>IF(tab_Anmeldung[[#This Row],[Kategorie *]]="","",INDEX(tab_Kat[Distanz],MATCH(tab_Anmeldung[[#This Row],[Kategorie *]],tab_Kat[Kategorie],0)))</f>
        <v/>
      </c>
    </row>
    <row r="23" spans="1:14" ht="20" customHeight="1">
      <c r="A23" s="52">
        <f t="shared" si="0"/>
        <v>9</v>
      </c>
      <c r="B23" s="118"/>
      <c r="C23" s="118"/>
      <c r="D23" s="118"/>
      <c r="E23" s="118"/>
      <c r="F23" s="118"/>
      <c r="G23" s="119"/>
      <c r="H23" s="118"/>
      <c r="I23" s="118"/>
      <c r="J23" s="120"/>
      <c r="K23" s="118"/>
      <c r="L23" s="118"/>
      <c r="M23" s="121" t="str">
        <f>IF(tab_Anmeldung[[#This Row],[Kategorie *]]="","",INDEX(tab_Kat[Startgeld],MATCH(tab_Anmeldung[[#This Row],[Kategorie *]],tab_Kat[Kategorie],0)))</f>
        <v/>
      </c>
      <c r="N23" s="122" t="str">
        <f>IF(tab_Anmeldung[[#This Row],[Kategorie *]]="","",INDEX(tab_Kat[Distanz],MATCH(tab_Anmeldung[[#This Row],[Kategorie *]],tab_Kat[Kategorie],0)))</f>
        <v/>
      </c>
    </row>
    <row r="24" spans="1:14" ht="20" customHeight="1">
      <c r="A24" s="52">
        <f t="shared" si="0"/>
        <v>10</v>
      </c>
      <c r="B24" s="118"/>
      <c r="C24" s="118"/>
      <c r="D24" s="118"/>
      <c r="E24" s="118"/>
      <c r="F24" s="118"/>
      <c r="G24" s="119"/>
      <c r="H24" s="118"/>
      <c r="I24" s="118"/>
      <c r="J24" s="120"/>
      <c r="K24" s="118"/>
      <c r="L24" s="118"/>
      <c r="M24" s="121" t="str">
        <f>IF(tab_Anmeldung[[#This Row],[Kategorie *]]="","",INDEX(tab_Kat[Startgeld],MATCH(tab_Anmeldung[[#This Row],[Kategorie *]],tab_Kat[Kategorie],0)))</f>
        <v/>
      </c>
      <c r="N24" s="122" t="str">
        <f>IF(tab_Anmeldung[[#This Row],[Kategorie *]]="","",INDEX(tab_Kat[Distanz],MATCH(tab_Anmeldung[[#This Row],[Kategorie *]],tab_Kat[Kategorie],0)))</f>
        <v/>
      </c>
    </row>
    <row r="25" spans="1:14" ht="20" customHeight="1">
      <c r="A25" s="52">
        <f t="shared" si="0"/>
        <v>11</v>
      </c>
      <c r="B25" s="118"/>
      <c r="C25" s="118"/>
      <c r="D25" s="118"/>
      <c r="E25" s="118"/>
      <c r="F25" s="118"/>
      <c r="G25" s="119"/>
      <c r="H25" s="118"/>
      <c r="I25" s="118"/>
      <c r="J25" s="120"/>
      <c r="K25" s="118"/>
      <c r="L25" s="118"/>
      <c r="M25" s="121" t="str">
        <f>IF(tab_Anmeldung[[#This Row],[Kategorie *]]="","",INDEX(tab_Kat[Startgeld],MATCH(tab_Anmeldung[[#This Row],[Kategorie *]],tab_Kat[Kategorie],0)))</f>
        <v/>
      </c>
      <c r="N25" s="122" t="str">
        <f>IF(tab_Anmeldung[[#This Row],[Kategorie *]]="","",INDEX(tab_Kat[Distanz],MATCH(tab_Anmeldung[[#This Row],[Kategorie *]],tab_Kat[Kategorie],0)))</f>
        <v/>
      </c>
    </row>
    <row r="26" spans="1:14" ht="20" customHeight="1">
      <c r="A26" s="52">
        <f t="shared" si="0"/>
        <v>12</v>
      </c>
      <c r="B26" s="118"/>
      <c r="C26" s="118"/>
      <c r="D26" s="118"/>
      <c r="E26" s="118"/>
      <c r="F26" s="118"/>
      <c r="G26" s="119"/>
      <c r="H26" s="118"/>
      <c r="I26" s="118"/>
      <c r="J26" s="120"/>
      <c r="K26" s="118"/>
      <c r="L26" s="118"/>
      <c r="M26" s="121" t="str">
        <f>IF(tab_Anmeldung[[#This Row],[Kategorie *]]="","",INDEX(tab_Kat[Startgeld],MATCH(tab_Anmeldung[[#This Row],[Kategorie *]],tab_Kat[Kategorie],0)))</f>
        <v/>
      </c>
      <c r="N26" s="122" t="str">
        <f>IF(tab_Anmeldung[[#This Row],[Kategorie *]]="","",INDEX(tab_Kat[Distanz],MATCH(tab_Anmeldung[[#This Row],[Kategorie *]],tab_Kat[Kategorie],0)))</f>
        <v/>
      </c>
    </row>
    <row r="27" spans="1:14" ht="20" customHeight="1">
      <c r="A27" s="52">
        <f t="shared" si="0"/>
        <v>13</v>
      </c>
      <c r="B27" s="118"/>
      <c r="C27" s="118"/>
      <c r="D27" s="118"/>
      <c r="E27" s="118"/>
      <c r="F27" s="118"/>
      <c r="G27" s="119"/>
      <c r="H27" s="118"/>
      <c r="I27" s="118"/>
      <c r="J27" s="120"/>
      <c r="K27" s="118"/>
      <c r="L27" s="118"/>
      <c r="M27" s="121" t="str">
        <f>IF(tab_Anmeldung[[#This Row],[Kategorie *]]="","",INDEX(tab_Kat[Startgeld],MATCH(tab_Anmeldung[[#This Row],[Kategorie *]],tab_Kat[Kategorie],0)))</f>
        <v/>
      </c>
      <c r="N27" s="122" t="str">
        <f>IF(tab_Anmeldung[[#This Row],[Kategorie *]]="","",INDEX(tab_Kat[Distanz],MATCH(tab_Anmeldung[[#This Row],[Kategorie *]],tab_Kat[Kategorie],0)))</f>
        <v/>
      </c>
    </row>
    <row r="28" spans="1:14" ht="20" customHeight="1">
      <c r="A28" s="52">
        <f t="shared" si="0"/>
        <v>14</v>
      </c>
      <c r="B28" s="118"/>
      <c r="C28" s="118"/>
      <c r="D28" s="118"/>
      <c r="E28" s="118"/>
      <c r="F28" s="118"/>
      <c r="G28" s="119"/>
      <c r="H28" s="118"/>
      <c r="I28" s="118"/>
      <c r="J28" s="120"/>
      <c r="K28" s="118"/>
      <c r="L28" s="118"/>
      <c r="M28" s="121" t="str">
        <f>IF(tab_Anmeldung[[#This Row],[Kategorie *]]="","",INDEX(tab_Kat[Startgeld],MATCH(tab_Anmeldung[[#This Row],[Kategorie *]],tab_Kat[Kategorie],0)))</f>
        <v/>
      </c>
      <c r="N28" s="122" t="str">
        <f>IF(tab_Anmeldung[[#This Row],[Kategorie *]]="","",INDEX(tab_Kat[Distanz],MATCH(tab_Anmeldung[[#This Row],[Kategorie *]],tab_Kat[Kategorie],0)))</f>
        <v/>
      </c>
    </row>
    <row r="29" spans="1:14" ht="20" customHeight="1">
      <c r="A29" s="52">
        <f t="shared" si="0"/>
        <v>15</v>
      </c>
      <c r="B29" s="118"/>
      <c r="C29" s="118"/>
      <c r="D29" s="118"/>
      <c r="E29" s="118"/>
      <c r="F29" s="118"/>
      <c r="G29" s="119"/>
      <c r="H29" s="118"/>
      <c r="I29" s="118"/>
      <c r="J29" s="120"/>
      <c r="K29" s="118"/>
      <c r="L29" s="118"/>
      <c r="M29" s="121" t="str">
        <f>IF(tab_Anmeldung[[#This Row],[Kategorie *]]="","",INDEX(tab_Kat[Startgeld],MATCH(tab_Anmeldung[[#This Row],[Kategorie *]],tab_Kat[Kategorie],0)))</f>
        <v/>
      </c>
      <c r="N29" s="122" t="str">
        <f>IF(tab_Anmeldung[[#This Row],[Kategorie *]]="","",INDEX(tab_Kat[Distanz],MATCH(tab_Anmeldung[[#This Row],[Kategorie *]],tab_Kat[Kategorie],0)))</f>
        <v/>
      </c>
    </row>
    <row r="30" spans="1:14" ht="20" customHeight="1">
      <c r="A30" s="52">
        <f t="shared" si="0"/>
        <v>16</v>
      </c>
      <c r="B30" s="118"/>
      <c r="C30" s="118"/>
      <c r="D30" s="118"/>
      <c r="E30" s="118"/>
      <c r="F30" s="118"/>
      <c r="G30" s="119"/>
      <c r="H30" s="118"/>
      <c r="I30" s="118"/>
      <c r="J30" s="120"/>
      <c r="K30" s="118"/>
      <c r="L30" s="118"/>
      <c r="M30" s="121" t="str">
        <f>IF(tab_Anmeldung[[#This Row],[Kategorie *]]="","",INDEX(tab_Kat[Startgeld],MATCH(tab_Anmeldung[[#This Row],[Kategorie *]],tab_Kat[Kategorie],0)))</f>
        <v/>
      </c>
      <c r="N30" s="122" t="str">
        <f>IF(tab_Anmeldung[[#This Row],[Kategorie *]]="","",INDEX(tab_Kat[Distanz],MATCH(tab_Anmeldung[[#This Row],[Kategorie *]],tab_Kat[Kategorie],0)))</f>
        <v/>
      </c>
    </row>
    <row r="31" spans="1:14" ht="20" customHeight="1">
      <c r="A31" s="52">
        <f t="shared" si="0"/>
        <v>17</v>
      </c>
      <c r="B31" s="118"/>
      <c r="C31" s="118"/>
      <c r="D31" s="118"/>
      <c r="E31" s="118"/>
      <c r="F31" s="118"/>
      <c r="G31" s="119"/>
      <c r="H31" s="118"/>
      <c r="I31" s="118"/>
      <c r="J31" s="120"/>
      <c r="K31" s="118"/>
      <c r="L31" s="118"/>
      <c r="M31" s="121" t="str">
        <f>IF(tab_Anmeldung[[#This Row],[Kategorie *]]="","",INDEX(tab_Kat[Startgeld],MATCH(tab_Anmeldung[[#This Row],[Kategorie *]],tab_Kat[Kategorie],0)))</f>
        <v/>
      </c>
      <c r="N31" s="122" t="str">
        <f>IF(tab_Anmeldung[[#This Row],[Kategorie *]]="","",INDEX(tab_Kat[Distanz],MATCH(tab_Anmeldung[[#This Row],[Kategorie *]],tab_Kat[Kategorie],0)))</f>
        <v/>
      </c>
    </row>
    <row r="32" spans="1:14" ht="20" customHeight="1">
      <c r="A32" s="52">
        <f t="shared" si="0"/>
        <v>18</v>
      </c>
      <c r="B32" s="118"/>
      <c r="C32" s="118"/>
      <c r="D32" s="118"/>
      <c r="E32" s="123"/>
      <c r="F32" s="120"/>
      <c r="G32" s="119"/>
      <c r="H32" s="118"/>
      <c r="I32" s="118"/>
      <c r="J32" s="120"/>
      <c r="K32" s="124"/>
      <c r="L32" s="118"/>
      <c r="M32" s="121" t="str">
        <f>IF(tab_Anmeldung[[#This Row],[Kategorie *]]="","",INDEX(tab_Kat[Startgeld],MATCH(tab_Anmeldung[[#This Row],[Kategorie *]],tab_Kat[Kategorie],0)))</f>
        <v/>
      </c>
      <c r="N32" s="122" t="str">
        <f>IF(tab_Anmeldung[[#This Row],[Kategorie *]]="","",INDEX(tab_Kat[Distanz],MATCH(tab_Anmeldung[[#This Row],[Kategorie *]],tab_Kat[Kategorie],0)))</f>
        <v/>
      </c>
    </row>
    <row r="33" spans="1:14" ht="20" customHeight="1">
      <c r="A33" s="52">
        <f t="shared" si="0"/>
        <v>19</v>
      </c>
      <c r="B33" s="118"/>
      <c r="C33" s="118"/>
      <c r="D33" s="118"/>
      <c r="E33" s="123"/>
      <c r="F33" s="120"/>
      <c r="G33" s="119"/>
      <c r="H33" s="118"/>
      <c r="I33" s="118"/>
      <c r="J33" s="120"/>
      <c r="K33" s="124"/>
      <c r="L33" s="118"/>
      <c r="M33" s="121" t="str">
        <f>IF(tab_Anmeldung[[#This Row],[Kategorie *]]="","",INDEX(tab_Kat[Startgeld],MATCH(tab_Anmeldung[[#This Row],[Kategorie *]],tab_Kat[Kategorie],0)))</f>
        <v/>
      </c>
      <c r="N33" s="122" t="str">
        <f>IF(tab_Anmeldung[[#This Row],[Kategorie *]]="","",INDEX(tab_Kat[Distanz],MATCH(tab_Anmeldung[[#This Row],[Kategorie *]],tab_Kat[Kategorie],0)))</f>
        <v/>
      </c>
    </row>
    <row r="34" spans="1:14" ht="20" customHeight="1">
      <c r="A34" s="52">
        <f t="shared" si="0"/>
        <v>20</v>
      </c>
      <c r="B34" s="118"/>
      <c r="C34" s="118"/>
      <c r="D34" s="118"/>
      <c r="E34" s="123"/>
      <c r="F34" s="120"/>
      <c r="G34" s="119"/>
      <c r="H34" s="118"/>
      <c r="I34" s="118"/>
      <c r="J34" s="120"/>
      <c r="K34" s="124"/>
      <c r="L34" s="118"/>
      <c r="M34" s="121" t="str">
        <f>IF(tab_Anmeldung[[#This Row],[Kategorie *]]="","",INDEX(tab_Kat[Startgeld],MATCH(tab_Anmeldung[[#This Row],[Kategorie *]],tab_Kat[Kategorie],0)))</f>
        <v/>
      </c>
      <c r="N34" s="122" t="str">
        <f>IF(tab_Anmeldung[[#This Row],[Kategorie *]]="","",INDEX(tab_Kat[Distanz],MATCH(tab_Anmeldung[[#This Row],[Kategorie *]],tab_Kat[Kategorie],0)))</f>
        <v/>
      </c>
    </row>
    <row r="35" spans="1:14" ht="20" customHeight="1">
      <c r="A35" s="52">
        <f t="shared" si="0"/>
        <v>21</v>
      </c>
      <c r="B35" s="118"/>
      <c r="C35" s="118"/>
      <c r="D35" s="118"/>
      <c r="E35" s="123"/>
      <c r="F35" s="120"/>
      <c r="G35" s="119"/>
      <c r="H35" s="118"/>
      <c r="I35" s="118"/>
      <c r="J35" s="120"/>
      <c r="K35" s="124"/>
      <c r="L35" s="118"/>
      <c r="M35" s="121" t="str">
        <f>IF(tab_Anmeldung[[#This Row],[Kategorie *]]="","",INDEX(tab_Kat[Startgeld],MATCH(tab_Anmeldung[[#This Row],[Kategorie *]],tab_Kat[Kategorie],0)))</f>
        <v/>
      </c>
      <c r="N35" s="122" t="str">
        <f>IF(tab_Anmeldung[[#This Row],[Kategorie *]]="","",INDEX(tab_Kat[Distanz],MATCH(tab_Anmeldung[[#This Row],[Kategorie *]],tab_Kat[Kategorie],0)))</f>
        <v/>
      </c>
    </row>
    <row r="36" spans="1:14" ht="20" customHeight="1">
      <c r="A36" s="52">
        <f t="shared" si="0"/>
        <v>22</v>
      </c>
      <c r="B36" s="118"/>
      <c r="C36" s="118"/>
      <c r="D36" s="118"/>
      <c r="E36" s="123"/>
      <c r="F36" s="120"/>
      <c r="G36" s="119"/>
      <c r="H36" s="118"/>
      <c r="I36" s="118"/>
      <c r="J36" s="120"/>
      <c r="K36" s="124"/>
      <c r="L36" s="118"/>
      <c r="M36" s="121" t="str">
        <f>IF(tab_Anmeldung[[#This Row],[Kategorie *]]="","",INDEX(tab_Kat[Startgeld],MATCH(tab_Anmeldung[[#This Row],[Kategorie *]],tab_Kat[Kategorie],0)))</f>
        <v/>
      </c>
      <c r="N36" s="122" t="str">
        <f>IF(tab_Anmeldung[[#This Row],[Kategorie *]]="","",INDEX(tab_Kat[Distanz],MATCH(tab_Anmeldung[[#This Row],[Kategorie *]],tab_Kat[Kategorie],0)))</f>
        <v/>
      </c>
    </row>
    <row r="37" spans="1:14" ht="20" customHeight="1">
      <c r="A37" s="52">
        <f t="shared" si="0"/>
        <v>23</v>
      </c>
      <c r="B37" s="118"/>
      <c r="C37" s="118"/>
      <c r="D37" s="118"/>
      <c r="E37" s="123"/>
      <c r="F37" s="120"/>
      <c r="G37" s="119"/>
      <c r="H37" s="118"/>
      <c r="I37" s="118"/>
      <c r="J37" s="120"/>
      <c r="K37" s="124"/>
      <c r="L37" s="118"/>
      <c r="M37" s="121" t="str">
        <f>IF(tab_Anmeldung[[#This Row],[Kategorie *]]="","",INDEX(tab_Kat[Startgeld],MATCH(tab_Anmeldung[[#This Row],[Kategorie *]],tab_Kat[Kategorie],0)))</f>
        <v/>
      </c>
      <c r="N37" s="122" t="str">
        <f>IF(tab_Anmeldung[[#This Row],[Kategorie *]]="","",INDEX(tab_Kat[Distanz],MATCH(tab_Anmeldung[[#This Row],[Kategorie *]],tab_Kat[Kategorie],0)))</f>
        <v/>
      </c>
    </row>
    <row r="38" spans="1:14" ht="20" customHeight="1">
      <c r="A38" s="52">
        <f t="shared" si="0"/>
        <v>24</v>
      </c>
      <c r="B38" s="118"/>
      <c r="C38" s="118"/>
      <c r="D38" s="118"/>
      <c r="E38" s="123"/>
      <c r="F38" s="120"/>
      <c r="G38" s="119"/>
      <c r="H38" s="118"/>
      <c r="I38" s="118"/>
      <c r="J38" s="120"/>
      <c r="K38" s="124"/>
      <c r="L38" s="118"/>
      <c r="M38" s="121" t="str">
        <f>IF(tab_Anmeldung[[#This Row],[Kategorie *]]="","",INDEX(tab_Kat[Startgeld],MATCH(tab_Anmeldung[[#This Row],[Kategorie *]],tab_Kat[Kategorie],0)))</f>
        <v/>
      </c>
      <c r="N38" s="122" t="str">
        <f>IF(tab_Anmeldung[[#This Row],[Kategorie *]]="","",INDEX(tab_Kat[Distanz],MATCH(tab_Anmeldung[[#This Row],[Kategorie *]],tab_Kat[Kategorie],0)))</f>
        <v/>
      </c>
    </row>
    <row r="39" spans="1:14" ht="20" customHeight="1">
      <c r="A39" s="52">
        <f t="shared" si="0"/>
        <v>25</v>
      </c>
      <c r="B39" s="118"/>
      <c r="C39" s="118"/>
      <c r="D39" s="118"/>
      <c r="E39" s="123"/>
      <c r="F39" s="120"/>
      <c r="G39" s="119"/>
      <c r="H39" s="118"/>
      <c r="I39" s="118"/>
      <c r="J39" s="120"/>
      <c r="K39" s="124"/>
      <c r="L39" s="118"/>
      <c r="M39" s="121" t="str">
        <f>IF(tab_Anmeldung[[#This Row],[Kategorie *]]="","",INDEX(tab_Kat[Startgeld],MATCH(tab_Anmeldung[[#This Row],[Kategorie *]],tab_Kat[Kategorie],0)))</f>
        <v/>
      </c>
      <c r="N39" s="122" t="str">
        <f>IF(tab_Anmeldung[[#This Row],[Kategorie *]]="","",INDEX(tab_Kat[Distanz],MATCH(tab_Anmeldung[[#This Row],[Kategorie *]],tab_Kat[Kategorie],0)))</f>
        <v/>
      </c>
    </row>
    <row r="40" spans="1:14" ht="20" customHeight="1">
      <c r="A40" s="52">
        <f t="shared" si="0"/>
        <v>26</v>
      </c>
      <c r="B40" s="118"/>
      <c r="C40" s="118"/>
      <c r="D40" s="118"/>
      <c r="E40" s="123"/>
      <c r="F40" s="120"/>
      <c r="G40" s="119"/>
      <c r="H40" s="118"/>
      <c r="I40" s="118"/>
      <c r="J40" s="120"/>
      <c r="K40" s="124"/>
      <c r="L40" s="118"/>
      <c r="M40" s="121" t="str">
        <f>IF(tab_Anmeldung[[#This Row],[Kategorie *]]="","",INDEX(tab_Kat[Startgeld],MATCH(tab_Anmeldung[[#This Row],[Kategorie *]],tab_Kat[Kategorie],0)))</f>
        <v/>
      </c>
      <c r="N40" s="122" t="str">
        <f>IF(tab_Anmeldung[[#This Row],[Kategorie *]]="","",INDEX(tab_Kat[Distanz],MATCH(tab_Anmeldung[[#This Row],[Kategorie *]],tab_Kat[Kategorie],0)))</f>
        <v/>
      </c>
    </row>
    <row r="41" spans="1:14" ht="20" customHeight="1">
      <c r="A41" s="52">
        <f t="shared" si="0"/>
        <v>27</v>
      </c>
      <c r="B41" s="118"/>
      <c r="C41" s="118"/>
      <c r="D41" s="118"/>
      <c r="E41" s="123"/>
      <c r="F41" s="120"/>
      <c r="G41" s="119"/>
      <c r="H41" s="118"/>
      <c r="I41" s="118"/>
      <c r="J41" s="120"/>
      <c r="K41" s="124"/>
      <c r="L41" s="118"/>
      <c r="M41" s="121" t="str">
        <f>IF(tab_Anmeldung[[#This Row],[Kategorie *]]="","",INDEX(tab_Kat[Startgeld],MATCH(tab_Anmeldung[[#This Row],[Kategorie *]],tab_Kat[Kategorie],0)))</f>
        <v/>
      </c>
      <c r="N41" s="122" t="str">
        <f>IF(tab_Anmeldung[[#This Row],[Kategorie *]]="","",INDEX(tab_Kat[Distanz],MATCH(tab_Anmeldung[[#This Row],[Kategorie *]],tab_Kat[Kategorie],0)))</f>
        <v/>
      </c>
    </row>
    <row r="42" spans="1:14" ht="20" customHeight="1">
      <c r="A42" s="52">
        <f t="shared" si="0"/>
        <v>28</v>
      </c>
      <c r="B42" s="118"/>
      <c r="C42" s="118"/>
      <c r="D42" s="118"/>
      <c r="E42" s="123"/>
      <c r="F42" s="120"/>
      <c r="G42" s="119"/>
      <c r="H42" s="118"/>
      <c r="I42" s="118"/>
      <c r="J42" s="120"/>
      <c r="K42" s="124"/>
      <c r="L42" s="118"/>
      <c r="M42" s="121" t="str">
        <f>IF(tab_Anmeldung[[#This Row],[Kategorie *]]="","",INDEX(tab_Kat[Startgeld],MATCH(tab_Anmeldung[[#This Row],[Kategorie *]],tab_Kat[Kategorie],0)))</f>
        <v/>
      </c>
      <c r="N42" s="122" t="str">
        <f>IF(tab_Anmeldung[[#This Row],[Kategorie *]]="","",INDEX(tab_Kat[Distanz],MATCH(tab_Anmeldung[[#This Row],[Kategorie *]],tab_Kat[Kategorie],0)))</f>
        <v/>
      </c>
    </row>
    <row r="43" spans="1:14" ht="20" customHeight="1">
      <c r="A43" s="52">
        <f t="shared" si="0"/>
        <v>29</v>
      </c>
      <c r="B43" s="118"/>
      <c r="C43" s="118"/>
      <c r="D43" s="118"/>
      <c r="E43" s="123"/>
      <c r="F43" s="120"/>
      <c r="G43" s="119"/>
      <c r="H43" s="118"/>
      <c r="I43" s="118"/>
      <c r="J43" s="120"/>
      <c r="K43" s="124"/>
      <c r="L43" s="118"/>
      <c r="M43" s="121" t="str">
        <f>IF(tab_Anmeldung[[#This Row],[Kategorie *]]="","",INDEX(tab_Kat[Startgeld],MATCH(tab_Anmeldung[[#This Row],[Kategorie *]],tab_Kat[Kategorie],0)))</f>
        <v/>
      </c>
      <c r="N43" s="122" t="str">
        <f>IF(tab_Anmeldung[[#This Row],[Kategorie *]]="","",INDEX(tab_Kat[Distanz],MATCH(tab_Anmeldung[[#This Row],[Kategorie *]],tab_Kat[Kategorie],0)))</f>
        <v/>
      </c>
    </row>
    <row r="44" spans="1:14" ht="20" customHeight="1">
      <c r="A44" s="52">
        <f t="shared" si="0"/>
        <v>30</v>
      </c>
      <c r="B44" s="118"/>
      <c r="C44" s="118"/>
      <c r="D44" s="118"/>
      <c r="E44" s="123"/>
      <c r="F44" s="120"/>
      <c r="G44" s="119"/>
      <c r="H44" s="118"/>
      <c r="I44" s="118"/>
      <c r="J44" s="120"/>
      <c r="K44" s="124"/>
      <c r="L44" s="118"/>
      <c r="M44" s="121" t="str">
        <f>IF(tab_Anmeldung[[#This Row],[Kategorie *]]="","",INDEX(tab_Kat[Startgeld],MATCH(tab_Anmeldung[[#This Row],[Kategorie *]],tab_Kat[Kategorie],0)))</f>
        <v/>
      </c>
      <c r="N44" s="122" t="str">
        <f>IF(tab_Anmeldung[[#This Row],[Kategorie *]]="","",INDEX(tab_Kat[Distanz],MATCH(tab_Anmeldung[[#This Row],[Kategorie *]],tab_Kat[Kategorie],0)))</f>
        <v/>
      </c>
    </row>
    <row r="45" spans="1:14" ht="20" customHeight="1">
      <c r="A45" s="52">
        <f t="shared" si="0"/>
        <v>31</v>
      </c>
      <c r="B45" s="118"/>
      <c r="C45" s="118"/>
      <c r="D45" s="118"/>
      <c r="E45" s="123"/>
      <c r="F45" s="120"/>
      <c r="G45" s="119"/>
      <c r="H45" s="118"/>
      <c r="I45" s="118"/>
      <c r="J45" s="120"/>
      <c r="K45" s="124"/>
      <c r="L45" s="118"/>
      <c r="M45" s="121" t="str">
        <f>IF(tab_Anmeldung[[#This Row],[Kategorie *]]="","",INDEX(tab_Kat[Startgeld],MATCH(tab_Anmeldung[[#This Row],[Kategorie *]],tab_Kat[Kategorie],0)))</f>
        <v/>
      </c>
      <c r="N45" s="122" t="str">
        <f>IF(tab_Anmeldung[[#This Row],[Kategorie *]]="","",INDEX(tab_Kat[Distanz],MATCH(tab_Anmeldung[[#This Row],[Kategorie *]],tab_Kat[Kategorie],0)))</f>
        <v/>
      </c>
    </row>
    <row r="46" spans="1:14" ht="20" customHeight="1">
      <c r="A46" s="52">
        <f t="shared" si="0"/>
        <v>32</v>
      </c>
      <c r="B46" s="118"/>
      <c r="C46" s="118"/>
      <c r="D46" s="118"/>
      <c r="E46" s="123"/>
      <c r="F46" s="120"/>
      <c r="G46" s="119"/>
      <c r="H46" s="118"/>
      <c r="I46" s="118"/>
      <c r="J46" s="120"/>
      <c r="K46" s="124"/>
      <c r="L46" s="118"/>
      <c r="M46" s="121" t="str">
        <f>IF(tab_Anmeldung[[#This Row],[Kategorie *]]="","",INDEX(tab_Kat[Startgeld],MATCH(tab_Anmeldung[[#This Row],[Kategorie *]],tab_Kat[Kategorie],0)))</f>
        <v/>
      </c>
      <c r="N46" s="122" t="str">
        <f>IF(tab_Anmeldung[[#This Row],[Kategorie *]]="","",INDEX(tab_Kat[Distanz],MATCH(tab_Anmeldung[[#This Row],[Kategorie *]],tab_Kat[Kategorie],0)))</f>
        <v/>
      </c>
    </row>
    <row r="47" spans="1:14" ht="20" customHeight="1">
      <c r="A47" s="52">
        <f aca="true" t="shared" si="1" ref="A47:A78">ROW()-14</f>
        <v>33</v>
      </c>
      <c r="B47" s="118"/>
      <c r="C47" s="118"/>
      <c r="D47" s="118"/>
      <c r="E47" s="123"/>
      <c r="F47" s="120"/>
      <c r="G47" s="119"/>
      <c r="H47" s="118"/>
      <c r="I47" s="118"/>
      <c r="J47" s="120"/>
      <c r="K47" s="124"/>
      <c r="L47" s="118"/>
      <c r="M47" s="121" t="str">
        <f>IF(tab_Anmeldung[[#This Row],[Kategorie *]]="","",INDEX(tab_Kat[Startgeld],MATCH(tab_Anmeldung[[#This Row],[Kategorie *]],tab_Kat[Kategorie],0)))</f>
        <v/>
      </c>
      <c r="N47" s="122" t="str">
        <f>IF(tab_Anmeldung[[#This Row],[Kategorie *]]="","",INDEX(tab_Kat[Distanz],MATCH(tab_Anmeldung[[#This Row],[Kategorie *]],tab_Kat[Kategorie],0)))</f>
        <v/>
      </c>
    </row>
    <row r="48" spans="1:14" ht="20" customHeight="1">
      <c r="A48" s="52">
        <f t="shared" si="1"/>
        <v>34</v>
      </c>
      <c r="B48" s="118"/>
      <c r="C48" s="118"/>
      <c r="D48" s="118"/>
      <c r="E48" s="123"/>
      <c r="F48" s="120"/>
      <c r="G48" s="119"/>
      <c r="H48" s="118"/>
      <c r="I48" s="118"/>
      <c r="J48" s="120"/>
      <c r="K48" s="124"/>
      <c r="L48" s="118"/>
      <c r="M48" s="121" t="str">
        <f>IF(tab_Anmeldung[[#This Row],[Kategorie *]]="","",INDEX(tab_Kat[Startgeld],MATCH(tab_Anmeldung[[#This Row],[Kategorie *]],tab_Kat[Kategorie],0)))</f>
        <v/>
      </c>
      <c r="N48" s="122" t="str">
        <f>IF(tab_Anmeldung[[#This Row],[Kategorie *]]="","",INDEX(tab_Kat[Distanz],MATCH(tab_Anmeldung[[#This Row],[Kategorie *]],tab_Kat[Kategorie],0)))</f>
        <v/>
      </c>
    </row>
    <row r="49" spans="1:14" ht="20" customHeight="1">
      <c r="A49" s="52">
        <f t="shared" si="1"/>
        <v>35</v>
      </c>
      <c r="B49" s="118"/>
      <c r="C49" s="118"/>
      <c r="D49" s="118"/>
      <c r="E49" s="123"/>
      <c r="F49" s="120"/>
      <c r="G49" s="119"/>
      <c r="H49" s="118"/>
      <c r="I49" s="118"/>
      <c r="J49" s="120"/>
      <c r="K49" s="124"/>
      <c r="L49" s="118"/>
      <c r="M49" s="121" t="str">
        <f>IF(tab_Anmeldung[[#This Row],[Kategorie *]]="","",INDEX(tab_Kat[Startgeld],MATCH(tab_Anmeldung[[#This Row],[Kategorie *]],tab_Kat[Kategorie],0)))</f>
        <v/>
      </c>
      <c r="N49" s="122" t="str">
        <f>IF(tab_Anmeldung[[#This Row],[Kategorie *]]="","",INDEX(tab_Kat[Distanz],MATCH(tab_Anmeldung[[#This Row],[Kategorie *]],tab_Kat[Kategorie],0)))</f>
        <v/>
      </c>
    </row>
    <row r="50" spans="1:14" ht="20" customHeight="1">
      <c r="A50" s="52">
        <f t="shared" si="1"/>
        <v>36</v>
      </c>
      <c r="B50" s="118"/>
      <c r="C50" s="118"/>
      <c r="D50" s="118"/>
      <c r="E50" s="123"/>
      <c r="F50" s="120"/>
      <c r="G50" s="119"/>
      <c r="H50" s="118"/>
      <c r="I50" s="118"/>
      <c r="J50" s="120"/>
      <c r="K50" s="124"/>
      <c r="L50" s="118"/>
      <c r="M50" s="121" t="str">
        <f>IF(tab_Anmeldung[[#This Row],[Kategorie *]]="","",INDEX(tab_Kat[Startgeld],MATCH(tab_Anmeldung[[#This Row],[Kategorie *]],tab_Kat[Kategorie],0)))</f>
        <v/>
      </c>
      <c r="N50" s="122" t="str">
        <f>IF(tab_Anmeldung[[#This Row],[Kategorie *]]="","",INDEX(tab_Kat[Distanz],MATCH(tab_Anmeldung[[#This Row],[Kategorie *]],tab_Kat[Kategorie],0)))</f>
        <v/>
      </c>
    </row>
    <row r="51" spans="1:14" ht="20" customHeight="1">
      <c r="A51" s="52">
        <f t="shared" si="1"/>
        <v>37</v>
      </c>
      <c r="B51" s="118"/>
      <c r="C51" s="118"/>
      <c r="D51" s="118"/>
      <c r="E51" s="123"/>
      <c r="F51" s="120"/>
      <c r="G51" s="119"/>
      <c r="H51" s="118"/>
      <c r="I51" s="118"/>
      <c r="J51" s="120"/>
      <c r="K51" s="124"/>
      <c r="L51" s="118"/>
      <c r="M51" s="121" t="str">
        <f>IF(tab_Anmeldung[[#This Row],[Kategorie *]]="","",INDEX(tab_Kat[Startgeld],MATCH(tab_Anmeldung[[#This Row],[Kategorie *]],tab_Kat[Kategorie],0)))</f>
        <v/>
      </c>
      <c r="N51" s="122" t="str">
        <f>IF(tab_Anmeldung[[#This Row],[Kategorie *]]="","",INDEX(tab_Kat[Distanz],MATCH(tab_Anmeldung[[#This Row],[Kategorie *]],tab_Kat[Kategorie],0)))</f>
        <v/>
      </c>
    </row>
    <row r="52" spans="1:14" ht="20" customHeight="1">
      <c r="A52" s="52">
        <f t="shared" si="1"/>
        <v>38</v>
      </c>
      <c r="B52" s="118"/>
      <c r="C52" s="118"/>
      <c r="D52" s="118"/>
      <c r="E52" s="123"/>
      <c r="F52" s="120"/>
      <c r="G52" s="119"/>
      <c r="H52" s="118"/>
      <c r="I52" s="118"/>
      <c r="J52" s="120"/>
      <c r="K52" s="124"/>
      <c r="L52" s="118"/>
      <c r="M52" s="121" t="str">
        <f>IF(tab_Anmeldung[[#This Row],[Kategorie *]]="","",INDEX(tab_Kat[Startgeld],MATCH(tab_Anmeldung[[#This Row],[Kategorie *]],tab_Kat[Kategorie],0)))</f>
        <v/>
      </c>
      <c r="N52" s="122" t="str">
        <f>IF(tab_Anmeldung[[#This Row],[Kategorie *]]="","",INDEX(tab_Kat[Distanz],MATCH(tab_Anmeldung[[#This Row],[Kategorie *]],tab_Kat[Kategorie],0)))</f>
        <v/>
      </c>
    </row>
    <row r="53" spans="1:14" ht="20" customHeight="1">
      <c r="A53" s="52">
        <f t="shared" si="1"/>
        <v>39</v>
      </c>
      <c r="B53" s="118"/>
      <c r="C53" s="118"/>
      <c r="D53" s="118"/>
      <c r="E53" s="123"/>
      <c r="F53" s="120"/>
      <c r="G53" s="119"/>
      <c r="H53" s="118"/>
      <c r="I53" s="118"/>
      <c r="J53" s="120"/>
      <c r="K53" s="124"/>
      <c r="L53" s="118"/>
      <c r="M53" s="121" t="str">
        <f>IF(tab_Anmeldung[[#This Row],[Kategorie *]]="","",INDEX(tab_Kat[Startgeld],MATCH(tab_Anmeldung[[#This Row],[Kategorie *]],tab_Kat[Kategorie],0)))</f>
        <v/>
      </c>
      <c r="N53" s="122" t="str">
        <f>IF(tab_Anmeldung[[#This Row],[Kategorie *]]="","",INDEX(tab_Kat[Distanz],MATCH(tab_Anmeldung[[#This Row],[Kategorie *]],tab_Kat[Kategorie],0)))</f>
        <v/>
      </c>
    </row>
    <row r="54" spans="1:14" ht="20" customHeight="1">
      <c r="A54" s="52">
        <f t="shared" si="1"/>
        <v>40</v>
      </c>
      <c r="B54" s="118"/>
      <c r="C54" s="118"/>
      <c r="D54" s="118"/>
      <c r="E54" s="123"/>
      <c r="F54" s="120"/>
      <c r="G54" s="119"/>
      <c r="H54" s="118"/>
      <c r="I54" s="118"/>
      <c r="J54" s="120"/>
      <c r="K54" s="124"/>
      <c r="L54" s="118"/>
      <c r="M54" s="121" t="str">
        <f>IF(tab_Anmeldung[[#This Row],[Kategorie *]]="","",INDEX(tab_Kat[Startgeld],MATCH(tab_Anmeldung[[#This Row],[Kategorie *]],tab_Kat[Kategorie],0)))</f>
        <v/>
      </c>
      <c r="N54" s="122" t="str">
        <f>IF(tab_Anmeldung[[#This Row],[Kategorie *]]="","",INDEX(tab_Kat[Distanz],MATCH(tab_Anmeldung[[#This Row],[Kategorie *]],tab_Kat[Kategorie],0)))</f>
        <v/>
      </c>
    </row>
    <row r="55" spans="1:14" ht="20" customHeight="1">
      <c r="A55" s="52">
        <f t="shared" si="1"/>
        <v>41</v>
      </c>
      <c r="B55" s="118"/>
      <c r="C55" s="118"/>
      <c r="D55" s="118"/>
      <c r="E55" s="123"/>
      <c r="F55" s="120"/>
      <c r="G55" s="119"/>
      <c r="H55" s="118"/>
      <c r="I55" s="118"/>
      <c r="J55" s="120"/>
      <c r="K55" s="124"/>
      <c r="L55" s="118"/>
      <c r="M55" s="121" t="str">
        <f>IF(tab_Anmeldung[[#This Row],[Kategorie *]]="","",INDEX(tab_Kat[Startgeld],MATCH(tab_Anmeldung[[#This Row],[Kategorie *]],tab_Kat[Kategorie],0)))</f>
        <v/>
      </c>
      <c r="N55" s="122" t="str">
        <f>IF(tab_Anmeldung[[#This Row],[Kategorie *]]="","",INDEX(tab_Kat[Distanz],MATCH(tab_Anmeldung[[#This Row],[Kategorie *]],tab_Kat[Kategorie],0)))</f>
        <v/>
      </c>
    </row>
    <row r="56" spans="1:14" ht="20" customHeight="1">
      <c r="A56" s="52">
        <f t="shared" si="1"/>
        <v>42</v>
      </c>
      <c r="B56" s="118"/>
      <c r="C56" s="118"/>
      <c r="D56" s="118"/>
      <c r="E56" s="123"/>
      <c r="F56" s="120"/>
      <c r="G56" s="119"/>
      <c r="H56" s="118"/>
      <c r="I56" s="118"/>
      <c r="J56" s="120"/>
      <c r="K56" s="124"/>
      <c r="L56" s="118"/>
      <c r="M56" s="121" t="str">
        <f>IF(tab_Anmeldung[[#This Row],[Kategorie *]]="","",INDEX(tab_Kat[Startgeld],MATCH(tab_Anmeldung[[#This Row],[Kategorie *]],tab_Kat[Kategorie],0)))</f>
        <v/>
      </c>
      <c r="N56" s="122" t="str">
        <f>IF(tab_Anmeldung[[#This Row],[Kategorie *]]="","",INDEX(tab_Kat[Distanz],MATCH(tab_Anmeldung[[#This Row],[Kategorie *]],tab_Kat[Kategorie],0)))</f>
        <v/>
      </c>
    </row>
    <row r="57" spans="1:14" ht="20" customHeight="1">
      <c r="A57" s="52">
        <f t="shared" si="1"/>
        <v>43</v>
      </c>
      <c r="B57" s="118"/>
      <c r="C57" s="118"/>
      <c r="D57" s="118"/>
      <c r="E57" s="123"/>
      <c r="F57" s="120"/>
      <c r="G57" s="119"/>
      <c r="H57" s="118"/>
      <c r="I57" s="118"/>
      <c r="J57" s="120"/>
      <c r="K57" s="124"/>
      <c r="L57" s="118"/>
      <c r="M57" s="121" t="str">
        <f>IF(tab_Anmeldung[[#This Row],[Kategorie *]]="","",INDEX(tab_Kat[Startgeld],MATCH(tab_Anmeldung[[#This Row],[Kategorie *]],tab_Kat[Kategorie],0)))</f>
        <v/>
      </c>
      <c r="N57" s="122" t="str">
        <f>IF(tab_Anmeldung[[#This Row],[Kategorie *]]="","",INDEX(tab_Kat[Distanz],MATCH(tab_Anmeldung[[#This Row],[Kategorie *]],tab_Kat[Kategorie],0)))</f>
        <v/>
      </c>
    </row>
    <row r="58" spans="1:14" ht="20" customHeight="1">
      <c r="A58" s="52">
        <f t="shared" si="1"/>
        <v>44</v>
      </c>
      <c r="B58" s="118"/>
      <c r="C58" s="118"/>
      <c r="D58" s="118"/>
      <c r="E58" s="123"/>
      <c r="F58" s="120"/>
      <c r="G58" s="119"/>
      <c r="H58" s="118"/>
      <c r="I58" s="118"/>
      <c r="J58" s="120"/>
      <c r="K58" s="124"/>
      <c r="L58" s="118"/>
      <c r="M58" s="121" t="str">
        <f>IF(tab_Anmeldung[[#This Row],[Kategorie *]]="","",INDEX(tab_Kat[Startgeld],MATCH(tab_Anmeldung[[#This Row],[Kategorie *]],tab_Kat[Kategorie],0)))</f>
        <v/>
      </c>
      <c r="N58" s="122" t="str">
        <f>IF(tab_Anmeldung[[#This Row],[Kategorie *]]="","",INDEX(tab_Kat[Distanz],MATCH(tab_Anmeldung[[#This Row],[Kategorie *]],tab_Kat[Kategorie],0)))</f>
        <v/>
      </c>
    </row>
    <row r="59" spans="1:14" ht="20" customHeight="1">
      <c r="A59" s="52">
        <f t="shared" si="1"/>
        <v>45</v>
      </c>
      <c r="B59" s="118"/>
      <c r="C59" s="118"/>
      <c r="D59" s="118"/>
      <c r="E59" s="123"/>
      <c r="F59" s="120"/>
      <c r="G59" s="119"/>
      <c r="H59" s="118"/>
      <c r="I59" s="118"/>
      <c r="J59" s="120"/>
      <c r="K59" s="124"/>
      <c r="L59" s="118"/>
      <c r="M59" s="121" t="str">
        <f>IF(tab_Anmeldung[[#This Row],[Kategorie *]]="","",INDEX(tab_Kat[Startgeld],MATCH(tab_Anmeldung[[#This Row],[Kategorie *]],tab_Kat[Kategorie],0)))</f>
        <v/>
      </c>
      <c r="N59" s="122" t="str">
        <f>IF(tab_Anmeldung[[#This Row],[Kategorie *]]="","",INDEX(tab_Kat[Distanz],MATCH(tab_Anmeldung[[#This Row],[Kategorie *]],tab_Kat[Kategorie],0)))</f>
        <v/>
      </c>
    </row>
    <row r="60" spans="1:14" ht="20" customHeight="1">
      <c r="A60" s="52">
        <f t="shared" si="1"/>
        <v>46</v>
      </c>
      <c r="B60" s="118"/>
      <c r="C60" s="118"/>
      <c r="D60" s="118"/>
      <c r="E60" s="123"/>
      <c r="F60" s="120"/>
      <c r="G60" s="119"/>
      <c r="H60" s="118"/>
      <c r="I60" s="118"/>
      <c r="J60" s="120"/>
      <c r="K60" s="124"/>
      <c r="L60" s="118"/>
      <c r="M60" s="121" t="str">
        <f>IF(tab_Anmeldung[[#This Row],[Kategorie *]]="","",INDEX(tab_Kat[Startgeld],MATCH(tab_Anmeldung[[#This Row],[Kategorie *]],tab_Kat[Kategorie],0)))</f>
        <v/>
      </c>
      <c r="N60" s="122" t="str">
        <f>IF(tab_Anmeldung[[#This Row],[Kategorie *]]="","",INDEX(tab_Kat[Distanz],MATCH(tab_Anmeldung[[#This Row],[Kategorie *]],tab_Kat[Kategorie],0)))</f>
        <v/>
      </c>
    </row>
    <row r="61" spans="1:14" ht="20" customHeight="1">
      <c r="A61" s="52">
        <f t="shared" si="1"/>
        <v>47</v>
      </c>
      <c r="B61" s="118"/>
      <c r="C61" s="118"/>
      <c r="D61" s="118"/>
      <c r="E61" s="123"/>
      <c r="F61" s="120"/>
      <c r="G61" s="119"/>
      <c r="H61" s="118"/>
      <c r="I61" s="118"/>
      <c r="J61" s="120"/>
      <c r="K61" s="124"/>
      <c r="L61" s="118"/>
      <c r="M61" s="121" t="str">
        <f>IF(tab_Anmeldung[[#This Row],[Kategorie *]]="","",INDEX(tab_Kat[Startgeld],MATCH(tab_Anmeldung[[#This Row],[Kategorie *]],tab_Kat[Kategorie],0)))</f>
        <v/>
      </c>
      <c r="N61" s="122" t="str">
        <f>IF(tab_Anmeldung[[#This Row],[Kategorie *]]="","",INDEX(tab_Kat[Distanz],MATCH(tab_Anmeldung[[#This Row],[Kategorie *]],tab_Kat[Kategorie],0)))</f>
        <v/>
      </c>
    </row>
    <row r="62" spans="1:14" ht="20" customHeight="1">
      <c r="A62" s="52">
        <f t="shared" si="1"/>
        <v>48</v>
      </c>
      <c r="B62" s="118"/>
      <c r="C62" s="118"/>
      <c r="D62" s="118"/>
      <c r="E62" s="123"/>
      <c r="F62" s="120"/>
      <c r="G62" s="119"/>
      <c r="H62" s="118"/>
      <c r="I62" s="118"/>
      <c r="J62" s="120"/>
      <c r="K62" s="124"/>
      <c r="L62" s="118"/>
      <c r="M62" s="121" t="str">
        <f>IF(tab_Anmeldung[[#This Row],[Kategorie *]]="","",INDEX(tab_Kat[Startgeld],MATCH(tab_Anmeldung[[#This Row],[Kategorie *]],tab_Kat[Kategorie],0)))</f>
        <v/>
      </c>
      <c r="N62" s="122" t="str">
        <f>IF(tab_Anmeldung[[#This Row],[Kategorie *]]="","",INDEX(tab_Kat[Distanz],MATCH(tab_Anmeldung[[#This Row],[Kategorie *]],tab_Kat[Kategorie],0)))</f>
        <v/>
      </c>
    </row>
    <row r="63" spans="1:14" ht="20" customHeight="1">
      <c r="A63" s="52">
        <f t="shared" si="1"/>
        <v>49</v>
      </c>
      <c r="B63" s="118"/>
      <c r="C63" s="118"/>
      <c r="D63" s="118"/>
      <c r="E63" s="123"/>
      <c r="F63" s="120"/>
      <c r="G63" s="119"/>
      <c r="H63" s="118"/>
      <c r="I63" s="118"/>
      <c r="J63" s="120"/>
      <c r="K63" s="124"/>
      <c r="L63" s="118"/>
      <c r="M63" s="121" t="str">
        <f>IF(tab_Anmeldung[[#This Row],[Kategorie *]]="","",INDEX(tab_Kat[Startgeld],MATCH(tab_Anmeldung[[#This Row],[Kategorie *]],tab_Kat[Kategorie],0)))</f>
        <v/>
      </c>
      <c r="N63" s="122" t="str">
        <f>IF(tab_Anmeldung[[#This Row],[Kategorie *]]="","",INDEX(tab_Kat[Distanz],MATCH(tab_Anmeldung[[#This Row],[Kategorie *]],tab_Kat[Kategorie],0)))</f>
        <v/>
      </c>
    </row>
    <row r="64" spans="1:14" ht="20" customHeight="1">
      <c r="A64" s="52">
        <f t="shared" si="1"/>
        <v>50</v>
      </c>
      <c r="B64" s="118"/>
      <c r="C64" s="118"/>
      <c r="D64" s="118"/>
      <c r="E64" s="123"/>
      <c r="F64" s="120"/>
      <c r="G64" s="119"/>
      <c r="H64" s="118"/>
      <c r="I64" s="118"/>
      <c r="J64" s="120"/>
      <c r="K64" s="124"/>
      <c r="L64" s="118"/>
      <c r="M64" s="121" t="str">
        <f>IF(tab_Anmeldung[[#This Row],[Kategorie *]]="","",INDEX(tab_Kat[Startgeld],MATCH(tab_Anmeldung[[#This Row],[Kategorie *]],tab_Kat[Kategorie],0)))</f>
        <v/>
      </c>
      <c r="N64" s="122" t="str">
        <f>IF(tab_Anmeldung[[#This Row],[Kategorie *]]="","",INDEX(tab_Kat[Distanz],MATCH(tab_Anmeldung[[#This Row],[Kategorie *]],tab_Kat[Kategorie],0)))</f>
        <v/>
      </c>
    </row>
    <row r="65" spans="1:14" ht="20" customHeight="1">
      <c r="A65" s="52">
        <f t="shared" si="1"/>
        <v>51</v>
      </c>
      <c r="B65" s="118"/>
      <c r="C65" s="118"/>
      <c r="D65" s="118"/>
      <c r="E65" s="123"/>
      <c r="F65" s="120"/>
      <c r="G65" s="119"/>
      <c r="H65" s="118"/>
      <c r="I65" s="118"/>
      <c r="J65" s="120"/>
      <c r="K65" s="124"/>
      <c r="L65" s="118"/>
      <c r="M65" s="121" t="str">
        <f>IF(tab_Anmeldung[[#This Row],[Kategorie *]]="","",INDEX(tab_Kat[Startgeld],MATCH(tab_Anmeldung[[#This Row],[Kategorie *]],tab_Kat[Kategorie],0)))</f>
        <v/>
      </c>
      <c r="N65" s="122" t="str">
        <f>IF(tab_Anmeldung[[#This Row],[Kategorie *]]="","",INDEX(tab_Kat[Distanz],MATCH(tab_Anmeldung[[#This Row],[Kategorie *]],tab_Kat[Kategorie],0)))</f>
        <v/>
      </c>
    </row>
    <row r="66" spans="1:14" ht="20" customHeight="1">
      <c r="A66" s="52">
        <f t="shared" si="1"/>
        <v>52</v>
      </c>
      <c r="B66" s="118"/>
      <c r="C66" s="118"/>
      <c r="D66" s="118"/>
      <c r="E66" s="123"/>
      <c r="F66" s="120"/>
      <c r="G66" s="119"/>
      <c r="H66" s="118"/>
      <c r="I66" s="118"/>
      <c r="J66" s="120"/>
      <c r="K66" s="124"/>
      <c r="L66" s="118"/>
      <c r="M66" s="121" t="str">
        <f>IF(tab_Anmeldung[[#This Row],[Kategorie *]]="","",INDEX(tab_Kat[Startgeld],MATCH(tab_Anmeldung[[#This Row],[Kategorie *]],tab_Kat[Kategorie],0)))</f>
        <v/>
      </c>
      <c r="N66" s="122" t="str">
        <f>IF(tab_Anmeldung[[#This Row],[Kategorie *]]="","",INDEX(tab_Kat[Distanz],MATCH(tab_Anmeldung[[#This Row],[Kategorie *]],tab_Kat[Kategorie],0)))</f>
        <v/>
      </c>
    </row>
    <row r="67" spans="1:14" ht="20" customHeight="1">
      <c r="A67" s="52">
        <f t="shared" si="1"/>
        <v>53</v>
      </c>
      <c r="B67" s="118"/>
      <c r="C67" s="118"/>
      <c r="D67" s="118"/>
      <c r="E67" s="123"/>
      <c r="F67" s="120"/>
      <c r="G67" s="119"/>
      <c r="H67" s="118"/>
      <c r="I67" s="118"/>
      <c r="J67" s="120"/>
      <c r="K67" s="124"/>
      <c r="L67" s="118"/>
      <c r="M67" s="121" t="str">
        <f>IF(tab_Anmeldung[[#This Row],[Kategorie *]]="","",INDEX(tab_Kat[Startgeld],MATCH(tab_Anmeldung[[#This Row],[Kategorie *]],tab_Kat[Kategorie],0)))</f>
        <v/>
      </c>
      <c r="N67" s="122" t="str">
        <f>IF(tab_Anmeldung[[#This Row],[Kategorie *]]="","",INDEX(tab_Kat[Distanz],MATCH(tab_Anmeldung[[#This Row],[Kategorie *]],tab_Kat[Kategorie],0)))</f>
        <v/>
      </c>
    </row>
    <row r="68" spans="1:14" ht="20" customHeight="1">
      <c r="A68" s="52">
        <f t="shared" si="1"/>
        <v>54</v>
      </c>
      <c r="B68" s="118"/>
      <c r="C68" s="118"/>
      <c r="D68" s="118"/>
      <c r="E68" s="123"/>
      <c r="F68" s="120"/>
      <c r="G68" s="119"/>
      <c r="H68" s="118"/>
      <c r="I68" s="118"/>
      <c r="J68" s="120"/>
      <c r="K68" s="124"/>
      <c r="L68" s="118"/>
      <c r="M68" s="121" t="str">
        <f>IF(tab_Anmeldung[[#This Row],[Kategorie *]]="","",INDEX(tab_Kat[Startgeld],MATCH(tab_Anmeldung[[#This Row],[Kategorie *]],tab_Kat[Kategorie],0)))</f>
        <v/>
      </c>
      <c r="N68" s="122" t="str">
        <f>IF(tab_Anmeldung[[#This Row],[Kategorie *]]="","",INDEX(tab_Kat[Distanz],MATCH(tab_Anmeldung[[#This Row],[Kategorie *]],tab_Kat[Kategorie],0)))</f>
        <v/>
      </c>
    </row>
    <row r="69" spans="1:14" ht="20" customHeight="1">
      <c r="A69" s="52">
        <f t="shared" si="1"/>
        <v>55</v>
      </c>
      <c r="B69" s="118"/>
      <c r="C69" s="118"/>
      <c r="D69" s="118"/>
      <c r="E69" s="123"/>
      <c r="F69" s="120"/>
      <c r="G69" s="119"/>
      <c r="H69" s="118"/>
      <c r="I69" s="118"/>
      <c r="J69" s="120"/>
      <c r="K69" s="124"/>
      <c r="L69" s="118"/>
      <c r="M69" s="121" t="str">
        <f>IF(tab_Anmeldung[[#This Row],[Kategorie *]]="","",INDEX(tab_Kat[Startgeld],MATCH(tab_Anmeldung[[#This Row],[Kategorie *]],tab_Kat[Kategorie],0)))</f>
        <v/>
      </c>
      <c r="N69" s="122" t="str">
        <f>IF(tab_Anmeldung[[#This Row],[Kategorie *]]="","",INDEX(tab_Kat[Distanz],MATCH(tab_Anmeldung[[#This Row],[Kategorie *]],tab_Kat[Kategorie],0)))</f>
        <v/>
      </c>
    </row>
    <row r="70" spans="1:14" ht="20" customHeight="1">
      <c r="A70" s="52">
        <f t="shared" si="1"/>
        <v>56</v>
      </c>
      <c r="B70" s="118"/>
      <c r="C70" s="118"/>
      <c r="D70" s="118"/>
      <c r="E70" s="123"/>
      <c r="F70" s="120"/>
      <c r="G70" s="119"/>
      <c r="H70" s="118"/>
      <c r="I70" s="118"/>
      <c r="J70" s="120"/>
      <c r="K70" s="124"/>
      <c r="L70" s="118"/>
      <c r="M70" s="121" t="str">
        <f>IF(tab_Anmeldung[[#This Row],[Kategorie *]]="","",INDEX(tab_Kat[Startgeld],MATCH(tab_Anmeldung[[#This Row],[Kategorie *]],tab_Kat[Kategorie],0)))</f>
        <v/>
      </c>
      <c r="N70" s="122" t="str">
        <f>IF(tab_Anmeldung[[#This Row],[Kategorie *]]="","",INDEX(tab_Kat[Distanz],MATCH(tab_Anmeldung[[#This Row],[Kategorie *]],tab_Kat[Kategorie],0)))</f>
        <v/>
      </c>
    </row>
    <row r="71" spans="1:14" ht="20" customHeight="1">
      <c r="A71" s="52">
        <f t="shared" si="1"/>
        <v>57</v>
      </c>
      <c r="B71" s="118"/>
      <c r="C71" s="118"/>
      <c r="D71" s="118"/>
      <c r="E71" s="123"/>
      <c r="F71" s="120"/>
      <c r="G71" s="119"/>
      <c r="H71" s="118"/>
      <c r="I71" s="118"/>
      <c r="J71" s="120"/>
      <c r="K71" s="124"/>
      <c r="L71" s="118"/>
      <c r="M71" s="121" t="str">
        <f>IF(tab_Anmeldung[[#This Row],[Kategorie *]]="","",INDEX(tab_Kat[Startgeld],MATCH(tab_Anmeldung[[#This Row],[Kategorie *]],tab_Kat[Kategorie],0)))</f>
        <v/>
      </c>
      <c r="N71" s="122" t="str">
        <f>IF(tab_Anmeldung[[#This Row],[Kategorie *]]="","",INDEX(tab_Kat[Distanz],MATCH(tab_Anmeldung[[#This Row],[Kategorie *]],tab_Kat[Kategorie],0)))</f>
        <v/>
      </c>
    </row>
    <row r="72" spans="1:14" ht="20" customHeight="1">
      <c r="A72" s="52">
        <f t="shared" si="1"/>
        <v>58</v>
      </c>
      <c r="B72" s="118"/>
      <c r="C72" s="118"/>
      <c r="D72" s="118"/>
      <c r="E72" s="123"/>
      <c r="F72" s="120"/>
      <c r="G72" s="119"/>
      <c r="H72" s="118"/>
      <c r="I72" s="118"/>
      <c r="J72" s="120"/>
      <c r="K72" s="124"/>
      <c r="L72" s="118"/>
      <c r="M72" s="121" t="str">
        <f>IF(tab_Anmeldung[[#This Row],[Kategorie *]]="","",INDEX(tab_Kat[Startgeld],MATCH(tab_Anmeldung[[#This Row],[Kategorie *]],tab_Kat[Kategorie],0)))</f>
        <v/>
      </c>
      <c r="N72" s="122" t="str">
        <f>IF(tab_Anmeldung[[#This Row],[Kategorie *]]="","",INDEX(tab_Kat[Distanz],MATCH(tab_Anmeldung[[#This Row],[Kategorie *]],tab_Kat[Kategorie],0)))</f>
        <v/>
      </c>
    </row>
    <row r="73" spans="1:14" ht="20" customHeight="1">
      <c r="A73" s="52">
        <f t="shared" si="1"/>
        <v>59</v>
      </c>
      <c r="B73" s="118"/>
      <c r="C73" s="118"/>
      <c r="D73" s="118"/>
      <c r="E73" s="123"/>
      <c r="F73" s="120"/>
      <c r="G73" s="119"/>
      <c r="H73" s="118"/>
      <c r="I73" s="118"/>
      <c r="J73" s="120"/>
      <c r="K73" s="124"/>
      <c r="L73" s="118"/>
      <c r="M73" s="121" t="str">
        <f>IF(tab_Anmeldung[[#This Row],[Kategorie *]]="","",INDEX(tab_Kat[Startgeld],MATCH(tab_Anmeldung[[#This Row],[Kategorie *]],tab_Kat[Kategorie],0)))</f>
        <v/>
      </c>
      <c r="N73" s="122" t="str">
        <f>IF(tab_Anmeldung[[#This Row],[Kategorie *]]="","",INDEX(tab_Kat[Distanz],MATCH(tab_Anmeldung[[#This Row],[Kategorie *]],tab_Kat[Kategorie],0)))</f>
        <v/>
      </c>
    </row>
    <row r="74" spans="1:14" ht="20" customHeight="1">
      <c r="A74" s="52">
        <f t="shared" si="1"/>
        <v>60</v>
      </c>
      <c r="B74" s="118"/>
      <c r="C74" s="118"/>
      <c r="D74" s="118"/>
      <c r="E74" s="123"/>
      <c r="F74" s="120"/>
      <c r="G74" s="119"/>
      <c r="H74" s="118"/>
      <c r="I74" s="118"/>
      <c r="J74" s="120"/>
      <c r="K74" s="124"/>
      <c r="L74" s="118"/>
      <c r="M74" s="121" t="str">
        <f>IF(tab_Anmeldung[[#This Row],[Kategorie *]]="","",INDEX(tab_Kat[Startgeld],MATCH(tab_Anmeldung[[#This Row],[Kategorie *]],tab_Kat[Kategorie],0)))</f>
        <v/>
      </c>
      <c r="N74" s="122" t="str">
        <f>IF(tab_Anmeldung[[#This Row],[Kategorie *]]="","",INDEX(tab_Kat[Distanz],MATCH(tab_Anmeldung[[#This Row],[Kategorie *]],tab_Kat[Kategorie],0)))</f>
        <v/>
      </c>
    </row>
    <row r="75" spans="1:14" ht="20" customHeight="1">
      <c r="A75" s="52">
        <f t="shared" si="1"/>
        <v>61</v>
      </c>
      <c r="B75" s="118"/>
      <c r="C75" s="118"/>
      <c r="D75" s="118"/>
      <c r="E75" s="123"/>
      <c r="F75" s="120"/>
      <c r="G75" s="119"/>
      <c r="H75" s="118"/>
      <c r="I75" s="118"/>
      <c r="J75" s="120"/>
      <c r="K75" s="124"/>
      <c r="L75" s="118"/>
      <c r="M75" s="121" t="str">
        <f>IF(tab_Anmeldung[[#This Row],[Kategorie *]]="","",INDEX(tab_Kat[Startgeld],MATCH(tab_Anmeldung[[#This Row],[Kategorie *]],tab_Kat[Kategorie],0)))</f>
        <v/>
      </c>
      <c r="N75" s="122" t="str">
        <f>IF(tab_Anmeldung[[#This Row],[Kategorie *]]="","",INDEX(tab_Kat[Distanz],MATCH(tab_Anmeldung[[#This Row],[Kategorie *]],tab_Kat[Kategorie],0)))</f>
        <v/>
      </c>
    </row>
    <row r="76" spans="1:14" ht="20" customHeight="1">
      <c r="A76" s="52">
        <f t="shared" si="1"/>
        <v>62</v>
      </c>
      <c r="B76" s="118"/>
      <c r="C76" s="118"/>
      <c r="D76" s="118"/>
      <c r="E76" s="123"/>
      <c r="F76" s="120"/>
      <c r="G76" s="119"/>
      <c r="H76" s="118"/>
      <c r="I76" s="118"/>
      <c r="J76" s="120"/>
      <c r="K76" s="124"/>
      <c r="L76" s="118"/>
      <c r="M76" s="121" t="str">
        <f>IF(tab_Anmeldung[[#This Row],[Kategorie *]]="","",INDEX(tab_Kat[Startgeld],MATCH(tab_Anmeldung[[#This Row],[Kategorie *]],tab_Kat[Kategorie],0)))</f>
        <v/>
      </c>
      <c r="N76" s="122" t="str">
        <f>IF(tab_Anmeldung[[#This Row],[Kategorie *]]="","",INDEX(tab_Kat[Distanz],MATCH(tab_Anmeldung[[#This Row],[Kategorie *]],tab_Kat[Kategorie],0)))</f>
        <v/>
      </c>
    </row>
    <row r="77" spans="1:14" ht="20" customHeight="1">
      <c r="A77" s="52">
        <f t="shared" si="1"/>
        <v>63</v>
      </c>
      <c r="B77" s="118"/>
      <c r="C77" s="118"/>
      <c r="D77" s="118"/>
      <c r="E77" s="123"/>
      <c r="F77" s="120"/>
      <c r="G77" s="119"/>
      <c r="H77" s="118"/>
      <c r="I77" s="118"/>
      <c r="J77" s="120"/>
      <c r="K77" s="124"/>
      <c r="L77" s="118"/>
      <c r="M77" s="121" t="str">
        <f>IF(tab_Anmeldung[[#This Row],[Kategorie *]]="","",INDEX(tab_Kat[Startgeld],MATCH(tab_Anmeldung[[#This Row],[Kategorie *]],tab_Kat[Kategorie],0)))</f>
        <v/>
      </c>
      <c r="N77" s="122" t="str">
        <f>IF(tab_Anmeldung[[#This Row],[Kategorie *]]="","",INDEX(tab_Kat[Distanz],MATCH(tab_Anmeldung[[#This Row],[Kategorie *]],tab_Kat[Kategorie],0)))</f>
        <v/>
      </c>
    </row>
    <row r="78" spans="1:14" ht="20" customHeight="1">
      <c r="A78" s="52">
        <f t="shared" si="1"/>
        <v>64</v>
      </c>
      <c r="B78" s="118"/>
      <c r="C78" s="118"/>
      <c r="D78" s="118"/>
      <c r="E78" s="123"/>
      <c r="F78" s="120"/>
      <c r="G78" s="119"/>
      <c r="H78" s="118"/>
      <c r="I78" s="118"/>
      <c r="J78" s="120"/>
      <c r="K78" s="124"/>
      <c r="L78" s="118"/>
      <c r="M78" s="121" t="str">
        <f>IF(tab_Anmeldung[[#This Row],[Kategorie *]]="","",INDEX(tab_Kat[Startgeld],MATCH(tab_Anmeldung[[#This Row],[Kategorie *]],tab_Kat[Kategorie],0)))</f>
        <v/>
      </c>
      <c r="N78" s="122" t="str">
        <f>IF(tab_Anmeldung[[#This Row],[Kategorie *]]="","",INDEX(tab_Kat[Distanz],MATCH(tab_Anmeldung[[#This Row],[Kategorie *]],tab_Kat[Kategorie],0)))</f>
        <v/>
      </c>
    </row>
    <row r="79" spans="1:14" ht="20" customHeight="1">
      <c r="A79" s="52">
        <f aca="true" t="shared" si="2" ref="A79:A110">ROW()-14</f>
        <v>65</v>
      </c>
      <c r="B79" s="118"/>
      <c r="C79" s="118"/>
      <c r="D79" s="118"/>
      <c r="E79" s="123"/>
      <c r="F79" s="120"/>
      <c r="G79" s="119"/>
      <c r="H79" s="118"/>
      <c r="I79" s="118"/>
      <c r="J79" s="120"/>
      <c r="K79" s="124"/>
      <c r="L79" s="118"/>
      <c r="M79" s="121" t="str">
        <f>IF(tab_Anmeldung[[#This Row],[Kategorie *]]="","",INDEX(tab_Kat[Startgeld],MATCH(tab_Anmeldung[[#This Row],[Kategorie *]],tab_Kat[Kategorie],0)))</f>
        <v/>
      </c>
      <c r="N79" s="122" t="str">
        <f>IF(tab_Anmeldung[[#This Row],[Kategorie *]]="","",INDEX(tab_Kat[Distanz],MATCH(tab_Anmeldung[[#This Row],[Kategorie *]],tab_Kat[Kategorie],0)))</f>
        <v/>
      </c>
    </row>
    <row r="80" spans="1:14" ht="20" customHeight="1">
      <c r="A80" s="52">
        <f t="shared" si="2"/>
        <v>66</v>
      </c>
      <c r="B80" s="118"/>
      <c r="C80" s="118"/>
      <c r="D80" s="118"/>
      <c r="E80" s="123"/>
      <c r="F80" s="120"/>
      <c r="G80" s="119"/>
      <c r="H80" s="118"/>
      <c r="I80" s="118"/>
      <c r="J80" s="120"/>
      <c r="K80" s="124"/>
      <c r="L80" s="118"/>
      <c r="M80" s="121" t="str">
        <f>IF(tab_Anmeldung[[#This Row],[Kategorie *]]="","",INDEX(tab_Kat[Startgeld],MATCH(tab_Anmeldung[[#This Row],[Kategorie *]],tab_Kat[Kategorie],0)))</f>
        <v/>
      </c>
      <c r="N80" s="122" t="str">
        <f>IF(tab_Anmeldung[[#This Row],[Kategorie *]]="","",INDEX(tab_Kat[Distanz],MATCH(tab_Anmeldung[[#This Row],[Kategorie *]],tab_Kat[Kategorie],0)))</f>
        <v/>
      </c>
    </row>
    <row r="81" spans="1:14" ht="20" customHeight="1">
      <c r="A81" s="52">
        <f t="shared" si="2"/>
        <v>67</v>
      </c>
      <c r="B81" s="118"/>
      <c r="C81" s="118"/>
      <c r="D81" s="118"/>
      <c r="E81" s="123"/>
      <c r="F81" s="120"/>
      <c r="G81" s="119"/>
      <c r="H81" s="118"/>
      <c r="I81" s="118"/>
      <c r="J81" s="120"/>
      <c r="K81" s="124"/>
      <c r="L81" s="118"/>
      <c r="M81" s="121" t="str">
        <f>IF(tab_Anmeldung[[#This Row],[Kategorie *]]="","",INDEX(tab_Kat[Startgeld],MATCH(tab_Anmeldung[[#This Row],[Kategorie *]],tab_Kat[Kategorie],0)))</f>
        <v/>
      </c>
      <c r="N81" s="122" t="str">
        <f>IF(tab_Anmeldung[[#This Row],[Kategorie *]]="","",INDEX(tab_Kat[Distanz],MATCH(tab_Anmeldung[[#This Row],[Kategorie *]],tab_Kat[Kategorie],0)))</f>
        <v/>
      </c>
    </row>
    <row r="82" spans="1:14" ht="20" customHeight="1">
      <c r="A82" s="52">
        <f t="shared" si="2"/>
        <v>68</v>
      </c>
      <c r="B82" s="118"/>
      <c r="C82" s="118"/>
      <c r="D82" s="118"/>
      <c r="E82" s="123"/>
      <c r="F82" s="120"/>
      <c r="G82" s="119"/>
      <c r="H82" s="118"/>
      <c r="I82" s="118"/>
      <c r="J82" s="120"/>
      <c r="K82" s="124"/>
      <c r="L82" s="118"/>
      <c r="M82" s="121" t="str">
        <f>IF(tab_Anmeldung[[#This Row],[Kategorie *]]="","",INDEX(tab_Kat[Startgeld],MATCH(tab_Anmeldung[[#This Row],[Kategorie *]],tab_Kat[Kategorie],0)))</f>
        <v/>
      </c>
      <c r="N82" s="122" t="str">
        <f>IF(tab_Anmeldung[[#This Row],[Kategorie *]]="","",INDEX(tab_Kat[Distanz],MATCH(tab_Anmeldung[[#This Row],[Kategorie *]],tab_Kat[Kategorie],0)))</f>
        <v/>
      </c>
    </row>
    <row r="83" spans="1:14" ht="20" customHeight="1">
      <c r="A83" s="52">
        <f t="shared" si="2"/>
        <v>69</v>
      </c>
      <c r="B83" s="118"/>
      <c r="C83" s="118"/>
      <c r="D83" s="118"/>
      <c r="E83" s="123"/>
      <c r="F83" s="120"/>
      <c r="G83" s="119"/>
      <c r="H83" s="118"/>
      <c r="I83" s="118"/>
      <c r="J83" s="120"/>
      <c r="K83" s="124"/>
      <c r="L83" s="118"/>
      <c r="M83" s="121" t="str">
        <f>IF(tab_Anmeldung[[#This Row],[Kategorie *]]="","",INDEX(tab_Kat[Startgeld],MATCH(tab_Anmeldung[[#This Row],[Kategorie *]],tab_Kat[Kategorie],0)))</f>
        <v/>
      </c>
      <c r="N83" s="122" t="str">
        <f>IF(tab_Anmeldung[[#This Row],[Kategorie *]]="","",INDEX(tab_Kat[Distanz],MATCH(tab_Anmeldung[[#This Row],[Kategorie *]],tab_Kat[Kategorie],0)))</f>
        <v/>
      </c>
    </row>
    <row r="84" spans="1:14" ht="20" customHeight="1">
      <c r="A84" s="52">
        <f t="shared" si="2"/>
        <v>70</v>
      </c>
      <c r="B84" s="118"/>
      <c r="C84" s="118"/>
      <c r="D84" s="118"/>
      <c r="E84" s="123"/>
      <c r="F84" s="120"/>
      <c r="G84" s="119"/>
      <c r="H84" s="118"/>
      <c r="I84" s="118"/>
      <c r="J84" s="120"/>
      <c r="K84" s="124"/>
      <c r="L84" s="118"/>
      <c r="M84" s="121" t="str">
        <f>IF(tab_Anmeldung[[#This Row],[Kategorie *]]="","",INDEX(tab_Kat[Startgeld],MATCH(tab_Anmeldung[[#This Row],[Kategorie *]],tab_Kat[Kategorie],0)))</f>
        <v/>
      </c>
      <c r="N84" s="122" t="str">
        <f>IF(tab_Anmeldung[[#This Row],[Kategorie *]]="","",INDEX(tab_Kat[Distanz],MATCH(tab_Anmeldung[[#This Row],[Kategorie *]],tab_Kat[Kategorie],0)))</f>
        <v/>
      </c>
    </row>
    <row r="85" spans="1:14" ht="20" customHeight="1">
      <c r="A85" s="52">
        <f t="shared" si="2"/>
        <v>71</v>
      </c>
      <c r="B85" s="118"/>
      <c r="C85" s="118"/>
      <c r="D85" s="118"/>
      <c r="E85" s="123"/>
      <c r="F85" s="120"/>
      <c r="G85" s="119"/>
      <c r="H85" s="118"/>
      <c r="I85" s="118"/>
      <c r="J85" s="120"/>
      <c r="K85" s="124"/>
      <c r="L85" s="118"/>
      <c r="M85" s="121" t="str">
        <f>IF(tab_Anmeldung[[#This Row],[Kategorie *]]="","",INDEX(tab_Kat[Startgeld],MATCH(tab_Anmeldung[[#This Row],[Kategorie *]],tab_Kat[Kategorie],0)))</f>
        <v/>
      </c>
      <c r="N85" s="122" t="str">
        <f>IF(tab_Anmeldung[[#This Row],[Kategorie *]]="","",INDEX(tab_Kat[Distanz],MATCH(tab_Anmeldung[[#This Row],[Kategorie *]],tab_Kat[Kategorie],0)))</f>
        <v/>
      </c>
    </row>
    <row r="86" spans="1:14" ht="20" customHeight="1">
      <c r="A86" s="52">
        <f t="shared" si="2"/>
        <v>72</v>
      </c>
      <c r="B86" s="118"/>
      <c r="C86" s="118"/>
      <c r="D86" s="118"/>
      <c r="E86" s="123"/>
      <c r="F86" s="120"/>
      <c r="G86" s="119"/>
      <c r="H86" s="118"/>
      <c r="I86" s="118"/>
      <c r="J86" s="120"/>
      <c r="K86" s="124"/>
      <c r="L86" s="118"/>
      <c r="M86" s="121" t="str">
        <f>IF(tab_Anmeldung[[#This Row],[Kategorie *]]="","",INDEX(tab_Kat[Startgeld],MATCH(tab_Anmeldung[[#This Row],[Kategorie *]],tab_Kat[Kategorie],0)))</f>
        <v/>
      </c>
      <c r="N86" s="122" t="str">
        <f>IF(tab_Anmeldung[[#This Row],[Kategorie *]]="","",INDEX(tab_Kat[Distanz],MATCH(tab_Anmeldung[[#This Row],[Kategorie *]],tab_Kat[Kategorie],0)))</f>
        <v/>
      </c>
    </row>
    <row r="87" spans="1:14" ht="20" customHeight="1">
      <c r="A87" s="52">
        <f t="shared" si="2"/>
        <v>73</v>
      </c>
      <c r="B87" s="118"/>
      <c r="C87" s="118"/>
      <c r="D87" s="118"/>
      <c r="E87" s="123"/>
      <c r="F87" s="120"/>
      <c r="G87" s="119"/>
      <c r="H87" s="118"/>
      <c r="I87" s="118"/>
      <c r="J87" s="120"/>
      <c r="K87" s="124"/>
      <c r="L87" s="118"/>
      <c r="M87" s="121" t="str">
        <f>IF(tab_Anmeldung[[#This Row],[Kategorie *]]="","",INDEX(tab_Kat[Startgeld],MATCH(tab_Anmeldung[[#This Row],[Kategorie *]],tab_Kat[Kategorie],0)))</f>
        <v/>
      </c>
      <c r="N87" s="122" t="str">
        <f>IF(tab_Anmeldung[[#This Row],[Kategorie *]]="","",INDEX(tab_Kat[Distanz],MATCH(tab_Anmeldung[[#This Row],[Kategorie *]],tab_Kat[Kategorie],0)))</f>
        <v/>
      </c>
    </row>
    <row r="88" spans="1:14" ht="20" customHeight="1">
      <c r="A88" s="52">
        <f t="shared" si="2"/>
        <v>74</v>
      </c>
      <c r="B88" s="118"/>
      <c r="C88" s="118"/>
      <c r="D88" s="118"/>
      <c r="E88" s="123"/>
      <c r="F88" s="120"/>
      <c r="G88" s="119"/>
      <c r="H88" s="118"/>
      <c r="I88" s="118"/>
      <c r="J88" s="120"/>
      <c r="K88" s="124"/>
      <c r="L88" s="118"/>
      <c r="M88" s="121" t="str">
        <f>IF(tab_Anmeldung[[#This Row],[Kategorie *]]="","",INDEX(tab_Kat[Startgeld],MATCH(tab_Anmeldung[[#This Row],[Kategorie *]],tab_Kat[Kategorie],0)))</f>
        <v/>
      </c>
      <c r="N88" s="122" t="str">
        <f>IF(tab_Anmeldung[[#This Row],[Kategorie *]]="","",INDEX(tab_Kat[Distanz],MATCH(tab_Anmeldung[[#This Row],[Kategorie *]],tab_Kat[Kategorie],0)))</f>
        <v/>
      </c>
    </row>
    <row r="89" spans="1:14" ht="20" customHeight="1">
      <c r="A89" s="52">
        <f t="shared" si="2"/>
        <v>75</v>
      </c>
      <c r="B89" s="118"/>
      <c r="C89" s="118"/>
      <c r="D89" s="118"/>
      <c r="E89" s="123"/>
      <c r="F89" s="120"/>
      <c r="G89" s="119"/>
      <c r="H89" s="118"/>
      <c r="I89" s="118"/>
      <c r="J89" s="120"/>
      <c r="K89" s="124"/>
      <c r="L89" s="118"/>
      <c r="M89" s="121" t="str">
        <f>IF(tab_Anmeldung[[#This Row],[Kategorie *]]="","",INDEX(tab_Kat[Startgeld],MATCH(tab_Anmeldung[[#This Row],[Kategorie *]],tab_Kat[Kategorie],0)))</f>
        <v/>
      </c>
      <c r="N89" s="122" t="str">
        <f>IF(tab_Anmeldung[[#This Row],[Kategorie *]]="","",INDEX(tab_Kat[Distanz],MATCH(tab_Anmeldung[[#This Row],[Kategorie *]],tab_Kat[Kategorie],0)))</f>
        <v/>
      </c>
    </row>
    <row r="90" spans="1:14" ht="20" customHeight="1">
      <c r="A90" s="52">
        <f t="shared" si="2"/>
        <v>76</v>
      </c>
      <c r="B90" s="118"/>
      <c r="C90" s="118"/>
      <c r="D90" s="118"/>
      <c r="E90" s="123"/>
      <c r="F90" s="120"/>
      <c r="G90" s="119"/>
      <c r="H90" s="118"/>
      <c r="I90" s="118"/>
      <c r="J90" s="120"/>
      <c r="K90" s="124"/>
      <c r="L90" s="118"/>
      <c r="M90" s="121" t="str">
        <f>IF(tab_Anmeldung[[#This Row],[Kategorie *]]="","",INDEX(tab_Kat[Startgeld],MATCH(tab_Anmeldung[[#This Row],[Kategorie *]],tab_Kat[Kategorie],0)))</f>
        <v/>
      </c>
      <c r="N90" s="122" t="str">
        <f>IF(tab_Anmeldung[[#This Row],[Kategorie *]]="","",INDEX(tab_Kat[Distanz],MATCH(tab_Anmeldung[[#This Row],[Kategorie *]],tab_Kat[Kategorie],0)))</f>
        <v/>
      </c>
    </row>
    <row r="91" spans="1:14" ht="20" customHeight="1">
      <c r="A91" s="52">
        <f t="shared" si="2"/>
        <v>77</v>
      </c>
      <c r="B91" s="118"/>
      <c r="C91" s="118"/>
      <c r="D91" s="118"/>
      <c r="E91" s="123"/>
      <c r="F91" s="120"/>
      <c r="G91" s="119"/>
      <c r="H91" s="118"/>
      <c r="I91" s="118"/>
      <c r="J91" s="120"/>
      <c r="K91" s="124"/>
      <c r="L91" s="118"/>
      <c r="M91" s="121" t="str">
        <f>IF(tab_Anmeldung[[#This Row],[Kategorie *]]="","",INDEX(tab_Kat[Startgeld],MATCH(tab_Anmeldung[[#This Row],[Kategorie *]],tab_Kat[Kategorie],0)))</f>
        <v/>
      </c>
      <c r="N91" s="122" t="str">
        <f>IF(tab_Anmeldung[[#This Row],[Kategorie *]]="","",INDEX(tab_Kat[Distanz],MATCH(tab_Anmeldung[[#This Row],[Kategorie *]],tab_Kat[Kategorie],0)))</f>
        <v/>
      </c>
    </row>
    <row r="92" spans="1:14" ht="20" customHeight="1">
      <c r="A92" s="52">
        <f t="shared" si="2"/>
        <v>78</v>
      </c>
      <c r="B92" s="118"/>
      <c r="C92" s="118"/>
      <c r="D92" s="118"/>
      <c r="E92" s="123"/>
      <c r="F92" s="120"/>
      <c r="G92" s="119"/>
      <c r="H92" s="118"/>
      <c r="I92" s="118"/>
      <c r="J92" s="120"/>
      <c r="K92" s="124"/>
      <c r="L92" s="118"/>
      <c r="M92" s="121" t="str">
        <f>IF(tab_Anmeldung[[#This Row],[Kategorie *]]="","",INDEX(tab_Kat[Startgeld],MATCH(tab_Anmeldung[[#This Row],[Kategorie *]],tab_Kat[Kategorie],0)))</f>
        <v/>
      </c>
      <c r="N92" s="122" t="str">
        <f>IF(tab_Anmeldung[[#This Row],[Kategorie *]]="","",INDEX(tab_Kat[Distanz],MATCH(tab_Anmeldung[[#This Row],[Kategorie *]],tab_Kat[Kategorie],0)))</f>
        <v/>
      </c>
    </row>
    <row r="93" spans="1:14" ht="20" customHeight="1">
      <c r="A93" s="52">
        <f t="shared" si="2"/>
        <v>79</v>
      </c>
      <c r="B93" s="118"/>
      <c r="C93" s="118"/>
      <c r="D93" s="118"/>
      <c r="E93" s="123"/>
      <c r="F93" s="120"/>
      <c r="G93" s="119"/>
      <c r="H93" s="118"/>
      <c r="I93" s="118"/>
      <c r="J93" s="120"/>
      <c r="K93" s="124"/>
      <c r="L93" s="118"/>
      <c r="M93" s="121" t="str">
        <f>IF(tab_Anmeldung[[#This Row],[Kategorie *]]="","",INDEX(tab_Kat[Startgeld],MATCH(tab_Anmeldung[[#This Row],[Kategorie *]],tab_Kat[Kategorie],0)))</f>
        <v/>
      </c>
      <c r="N93" s="122" t="str">
        <f>IF(tab_Anmeldung[[#This Row],[Kategorie *]]="","",INDEX(tab_Kat[Distanz],MATCH(tab_Anmeldung[[#This Row],[Kategorie *]],tab_Kat[Kategorie],0)))</f>
        <v/>
      </c>
    </row>
    <row r="94" spans="1:14" ht="20" customHeight="1">
      <c r="A94" s="52">
        <f t="shared" si="2"/>
        <v>80</v>
      </c>
      <c r="B94" s="118"/>
      <c r="C94" s="118"/>
      <c r="D94" s="118"/>
      <c r="E94" s="123"/>
      <c r="F94" s="120"/>
      <c r="G94" s="119"/>
      <c r="H94" s="118"/>
      <c r="I94" s="118"/>
      <c r="J94" s="120"/>
      <c r="K94" s="124"/>
      <c r="L94" s="118"/>
      <c r="M94" s="121" t="str">
        <f>IF(tab_Anmeldung[[#This Row],[Kategorie *]]="","",INDEX(tab_Kat[Startgeld],MATCH(tab_Anmeldung[[#This Row],[Kategorie *]],tab_Kat[Kategorie],0)))</f>
        <v/>
      </c>
      <c r="N94" s="122" t="str">
        <f>IF(tab_Anmeldung[[#This Row],[Kategorie *]]="","",INDEX(tab_Kat[Distanz],MATCH(tab_Anmeldung[[#This Row],[Kategorie *]],tab_Kat[Kategorie],0)))</f>
        <v/>
      </c>
    </row>
    <row r="95" spans="1:14" ht="20" customHeight="1">
      <c r="A95" s="52">
        <f t="shared" si="2"/>
        <v>81</v>
      </c>
      <c r="B95" s="118"/>
      <c r="C95" s="118"/>
      <c r="D95" s="118"/>
      <c r="E95" s="123"/>
      <c r="F95" s="120"/>
      <c r="G95" s="119"/>
      <c r="H95" s="118"/>
      <c r="I95" s="118"/>
      <c r="J95" s="120"/>
      <c r="K95" s="124"/>
      <c r="L95" s="118"/>
      <c r="M95" s="121" t="str">
        <f>IF(tab_Anmeldung[[#This Row],[Kategorie *]]="","",INDEX(tab_Kat[Startgeld],MATCH(tab_Anmeldung[[#This Row],[Kategorie *]],tab_Kat[Kategorie],0)))</f>
        <v/>
      </c>
      <c r="N95" s="122" t="str">
        <f>IF(tab_Anmeldung[[#This Row],[Kategorie *]]="","",INDEX(tab_Kat[Distanz],MATCH(tab_Anmeldung[[#This Row],[Kategorie *]],tab_Kat[Kategorie],0)))</f>
        <v/>
      </c>
    </row>
    <row r="96" spans="1:14" ht="20" customHeight="1">
      <c r="A96" s="52">
        <f t="shared" si="2"/>
        <v>82</v>
      </c>
      <c r="B96" s="118"/>
      <c r="C96" s="118"/>
      <c r="D96" s="118"/>
      <c r="E96" s="123"/>
      <c r="F96" s="120"/>
      <c r="G96" s="119"/>
      <c r="H96" s="118"/>
      <c r="I96" s="118"/>
      <c r="J96" s="120"/>
      <c r="K96" s="124"/>
      <c r="L96" s="118"/>
      <c r="M96" s="121" t="str">
        <f>IF(tab_Anmeldung[[#This Row],[Kategorie *]]="","",INDEX(tab_Kat[Startgeld],MATCH(tab_Anmeldung[[#This Row],[Kategorie *]],tab_Kat[Kategorie],0)))</f>
        <v/>
      </c>
      <c r="N96" s="122" t="str">
        <f>IF(tab_Anmeldung[[#This Row],[Kategorie *]]="","",INDEX(tab_Kat[Distanz],MATCH(tab_Anmeldung[[#This Row],[Kategorie *]],tab_Kat[Kategorie],0)))</f>
        <v/>
      </c>
    </row>
    <row r="97" spans="1:14" ht="20" customHeight="1">
      <c r="A97" s="52">
        <f t="shared" si="2"/>
        <v>83</v>
      </c>
      <c r="B97" s="118"/>
      <c r="C97" s="118"/>
      <c r="D97" s="118"/>
      <c r="E97" s="123"/>
      <c r="F97" s="120"/>
      <c r="G97" s="119"/>
      <c r="H97" s="118"/>
      <c r="I97" s="118"/>
      <c r="J97" s="120"/>
      <c r="K97" s="124"/>
      <c r="L97" s="118"/>
      <c r="M97" s="121" t="str">
        <f>IF(tab_Anmeldung[[#This Row],[Kategorie *]]="","",INDEX(tab_Kat[Startgeld],MATCH(tab_Anmeldung[[#This Row],[Kategorie *]],tab_Kat[Kategorie],0)))</f>
        <v/>
      </c>
      <c r="N97" s="122" t="str">
        <f>IF(tab_Anmeldung[[#This Row],[Kategorie *]]="","",INDEX(tab_Kat[Distanz],MATCH(tab_Anmeldung[[#This Row],[Kategorie *]],tab_Kat[Kategorie],0)))</f>
        <v/>
      </c>
    </row>
    <row r="98" spans="1:14" ht="20" customHeight="1">
      <c r="A98" s="52">
        <f t="shared" si="2"/>
        <v>84</v>
      </c>
      <c r="B98" s="118"/>
      <c r="C98" s="118"/>
      <c r="D98" s="118"/>
      <c r="E98" s="123"/>
      <c r="F98" s="120"/>
      <c r="G98" s="119"/>
      <c r="H98" s="118"/>
      <c r="I98" s="118"/>
      <c r="J98" s="120"/>
      <c r="K98" s="124"/>
      <c r="L98" s="118"/>
      <c r="M98" s="121" t="str">
        <f>IF(tab_Anmeldung[[#This Row],[Kategorie *]]="","",INDEX(tab_Kat[Startgeld],MATCH(tab_Anmeldung[[#This Row],[Kategorie *]],tab_Kat[Kategorie],0)))</f>
        <v/>
      </c>
      <c r="N98" s="122" t="str">
        <f>IF(tab_Anmeldung[[#This Row],[Kategorie *]]="","",INDEX(tab_Kat[Distanz],MATCH(tab_Anmeldung[[#This Row],[Kategorie *]],tab_Kat[Kategorie],0)))</f>
        <v/>
      </c>
    </row>
    <row r="99" spans="1:14" ht="20" customHeight="1">
      <c r="A99" s="52">
        <f t="shared" si="2"/>
        <v>85</v>
      </c>
      <c r="B99" s="118"/>
      <c r="C99" s="118"/>
      <c r="D99" s="118"/>
      <c r="E99" s="123"/>
      <c r="F99" s="120"/>
      <c r="G99" s="119"/>
      <c r="H99" s="118"/>
      <c r="I99" s="118"/>
      <c r="J99" s="120"/>
      <c r="K99" s="124"/>
      <c r="L99" s="118"/>
      <c r="M99" s="121" t="str">
        <f>IF(tab_Anmeldung[[#This Row],[Kategorie *]]="","",INDEX(tab_Kat[Startgeld],MATCH(tab_Anmeldung[[#This Row],[Kategorie *]],tab_Kat[Kategorie],0)))</f>
        <v/>
      </c>
      <c r="N99" s="122" t="str">
        <f>IF(tab_Anmeldung[[#This Row],[Kategorie *]]="","",INDEX(tab_Kat[Distanz],MATCH(tab_Anmeldung[[#This Row],[Kategorie *]],tab_Kat[Kategorie],0)))</f>
        <v/>
      </c>
    </row>
    <row r="100" spans="1:14" ht="20" customHeight="1">
      <c r="A100" s="52">
        <f t="shared" si="2"/>
        <v>86</v>
      </c>
      <c r="B100" s="118"/>
      <c r="C100" s="118"/>
      <c r="D100" s="118"/>
      <c r="E100" s="123"/>
      <c r="F100" s="120"/>
      <c r="G100" s="119"/>
      <c r="H100" s="118"/>
      <c r="I100" s="118"/>
      <c r="J100" s="120"/>
      <c r="K100" s="124"/>
      <c r="L100" s="118"/>
      <c r="M100" s="121" t="str">
        <f>IF(tab_Anmeldung[[#This Row],[Kategorie *]]="","",INDEX(tab_Kat[Startgeld],MATCH(tab_Anmeldung[[#This Row],[Kategorie *]],tab_Kat[Kategorie],0)))</f>
        <v/>
      </c>
      <c r="N100" s="122" t="str">
        <f>IF(tab_Anmeldung[[#This Row],[Kategorie *]]="","",INDEX(tab_Kat[Distanz],MATCH(tab_Anmeldung[[#This Row],[Kategorie *]],tab_Kat[Kategorie],0)))</f>
        <v/>
      </c>
    </row>
    <row r="101" spans="1:14" ht="20" customHeight="1">
      <c r="A101" s="52">
        <f t="shared" si="2"/>
        <v>87</v>
      </c>
      <c r="B101" s="118"/>
      <c r="C101" s="118"/>
      <c r="D101" s="118"/>
      <c r="E101" s="123"/>
      <c r="F101" s="120"/>
      <c r="G101" s="119"/>
      <c r="H101" s="118"/>
      <c r="I101" s="118"/>
      <c r="J101" s="120"/>
      <c r="K101" s="124"/>
      <c r="L101" s="118"/>
      <c r="M101" s="121" t="str">
        <f>IF(tab_Anmeldung[[#This Row],[Kategorie *]]="","",INDEX(tab_Kat[Startgeld],MATCH(tab_Anmeldung[[#This Row],[Kategorie *]],tab_Kat[Kategorie],0)))</f>
        <v/>
      </c>
      <c r="N101" s="122" t="str">
        <f>IF(tab_Anmeldung[[#This Row],[Kategorie *]]="","",INDEX(tab_Kat[Distanz],MATCH(tab_Anmeldung[[#This Row],[Kategorie *]],tab_Kat[Kategorie],0)))</f>
        <v/>
      </c>
    </row>
    <row r="102" spans="1:14" ht="20" customHeight="1">
      <c r="A102" s="52">
        <f t="shared" si="2"/>
        <v>88</v>
      </c>
      <c r="B102" s="118"/>
      <c r="C102" s="118"/>
      <c r="D102" s="118"/>
      <c r="E102" s="123"/>
      <c r="F102" s="120"/>
      <c r="G102" s="119"/>
      <c r="H102" s="118"/>
      <c r="I102" s="118"/>
      <c r="J102" s="120"/>
      <c r="K102" s="124"/>
      <c r="L102" s="118"/>
      <c r="M102" s="121" t="str">
        <f>IF(tab_Anmeldung[[#This Row],[Kategorie *]]="","",INDEX(tab_Kat[Startgeld],MATCH(tab_Anmeldung[[#This Row],[Kategorie *]],tab_Kat[Kategorie],0)))</f>
        <v/>
      </c>
      <c r="N102" s="122" t="str">
        <f>IF(tab_Anmeldung[[#This Row],[Kategorie *]]="","",INDEX(tab_Kat[Distanz],MATCH(tab_Anmeldung[[#This Row],[Kategorie *]],tab_Kat[Kategorie],0)))</f>
        <v/>
      </c>
    </row>
    <row r="103" spans="1:14" ht="20" customHeight="1">
      <c r="A103" s="52">
        <f t="shared" si="2"/>
        <v>89</v>
      </c>
      <c r="B103" s="118"/>
      <c r="C103" s="118"/>
      <c r="D103" s="118"/>
      <c r="E103" s="123"/>
      <c r="F103" s="120"/>
      <c r="G103" s="119"/>
      <c r="H103" s="118"/>
      <c r="I103" s="118"/>
      <c r="J103" s="120"/>
      <c r="K103" s="124"/>
      <c r="L103" s="118"/>
      <c r="M103" s="121" t="str">
        <f>IF(tab_Anmeldung[[#This Row],[Kategorie *]]="","",INDEX(tab_Kat[Startgeld],MATCH(tab_Anmeldung[[#This Row],[Kategorie *]],tab_Kat[Kategorie],0)))</f>
        <v/>
      </c>
      <c r="N103" s="122" t="str">
        <f>IF(tab_Anmeldung[[#This Row],[Kategorie *]]="","",INDEX(tab_Kat[Distanz],MATCH(tab_Anmeldung[[#This Row],[Kategorie *]],tab_Kat[Kategorie],0)))</f>
        <v/>
      </c>
    </row>
    <row r="104" spans="1:14" ht="20" customHeight="1">
      <c r="A104" s="52">
        <f t="shared" si="2"/>
        <v>90</v>
      </c>
      <c r="B104" s="118"/>
      <c r="C104" s="118"/>
      <c r="D104" s="118"/>
      <c r="E104" s="123"/>
      <c r="F104" s="120"/>
      <c r="G104" s="119"/>
      <c r="H104" s="118"/>
      <c r="I104" s="118"/>
      <c r="J104" s="120"/>
      <c r="K104" s="124"/>
      <c r="L104" s="118"/>
      <c r="M104" s="121" t="str">
        <f>IF(tab_Anmeldung[[#This Row],[Kategorie *]]="","",INDEX(tab_Kat[Startgeld],MATCH(tab_Anmeldung[[#This Row],[Kategorie *]],tab_Kat[Kategorie],0)))</f>
        <v/>
      </c>
      <c r="N104" s="122" t="str">
        <f>IF(tab_Anmeldung[[#This Row],[Kategorie *]]="","",INDEX(tab_Kat[Distanz],MATCH(tab_Anmeldung[[#This Row],[Kategorie *]],tab_Kat[Kategorie],0)))</f>
        <v/>
      </c>
    </row>
    <row r="105" spans="1:14" ht="20" customHeight="1">
      <c r="A105" s="52">
        <f t="shared" si="2"/>
        <v>91</v>
      </c>
      <c r="B105" s="118"/>
      <c r="C105" s="118"/>
      <c r="D105" s="118"/>
      <c r="E105" s="123"/>
      <c r="F105" s="120"/>
      <c r="G105" s="119"/>
      <c r="H105" s="118"/>
      <c r="I105" s="118"/>
      <c r="J105" s="120"/>
      <c r="K105" s="124"/>
      <c r="L105" s="118"/>
      <c r="M105" s="121" t="str">
        <f>IF(tab_Anmeldung[[#This Row],[Kategorie *]]="","",INDEX(tab_Kat[Startgeld],MATCH(tab_Anmeldung[[#This Row],[Kategorie *]],tab_Kat[Kategorie],0)))</f>
        <v/>
      </c>
      <c r="N105" s="122" t="str">
        <f>IF(tab_Anmeldung[[#This Row],[Kategorie *]]="","",INDEX(tab_Kat[Distanz],MATCH(tab_Anmeldung[[#This Row],[Kategorie *]],tab_Kat[Kategorie],0)))</f>
        <v/>
      </c>
    </row>
    <row r="106" spans="1:14" ht="20" customHeight="1">
      <c r="A106" s="52">
        <f t="shared" si="2"/>
        <v>92</v>
      </c>
      <c r="B106" s="118"/>
      <c r="C106" s="118"/>
      <c r="D106" s="118"/>
      <c r="E106" s="123"/>
      <c r="F106" s="120"/>
      <c r="G106" s="119"/>
      <c r="H106" s="118"/>
      <c r="I106" s="118"/>
      <c r="J106" s="120"/>
      <c r="K106" s="124"/>
      <c r="L106" s="118"/>
      <c r="M106" s="121" t="str">
        <f>IF(tab_Anmeldung[[#This Row],[Kategorie *]]="","",INDEX(tab_Kat[Startgeld],MATCH(tab_Anmeldung[[#This Row],[Kategorie *]],tab_Kat[Kategorie],0)))</f>
        <v/>
      </c>
      <c r="N106" s="122" t="str">
        <f>IF(tab_Anmeldung[[#This Row],[Kategorie *]]="","",INDEX(tab_Kat[Distanz],MATCH(tab_Anmeldung[[#This Row],[Kategorie *]],tab_Kat[Kategorie],0)))</f>
        <v/>
      </c>
    </row>
    <row r="107" spans="1:14" ht="20" customHeight="1">
      <c r="A107" s="52">
        <f t="shared" si="2"/>
        <v>93</v>
      </c>
      <c r="B107" s="118"/>
      <c r="C107" s="118"/>
      <c r="D107" s="118"/>
      <c r="E107" s="123"/>
      <c r="F107" s="120"/>
      <c r="G107" s="119"/>
      <c r="H107" s="118"/>
      <c r="I107" s="118"/>
      <c r="J107" s="120"/>
      <c r="K107" s="124"/>
      <c r="L107" s="118"/>
      <c r="M107" s="121" t="str">
        <f>IF(tab_Anmeldung[[#This Row],[Kategorie *]]="","",INDEX(tab_Kat[Startgeld],MATCH(tab_Anmeldung[[#This Row],[Kategorie *]],tab_Kat[Kategorie],0)))</f>
        <v/>
      </c>
      <c r="N107" s="122" t="str">
        <f>IF(tab_Anmeldung[[#This Row],[Kategorie *]]="","",INDEX(tab_Kat[Distanz],MATCH(tab_Anmeldung[[#This Row],[Kategorie *]],tab_Kat[Kategorie],0)))</f>
        <v/>
      </c>
    </row>
    <row r="108" spans="1:14" ht="20" customHeight="1">
      <c r="A108" s="52">
        <f t="shared" si="2"/>
        <v>94</v>
      </c>
      <c r="B108" s="118"/>
      <c r="C108" s="118"/>
      <c r="D108" s="118"/>
      <c r="E108" s="123"/>
      <c r="F108" s="120"/>
      <c r="G108" s="119"/>
      <c r="H108" s="118"/>
      <c r="I108" s="118"/>
      <c r="J108" s="120"/>
      <c r="K108" s="124"/>
      <c r="L108" s="118"/>
      <c r="M108" s="121" t="str">
        <f>IF(tab_Anmeldung[[#This Row],[Kategorie *]]="","",INDEX(tab_Kat[Startgeld],MATCH(tab_Anmeldung[[#This Row],[Kategorie *]],tab_Kat[Kategorie],0)))</f>
        <v/>
      </c>
      <c r="N108" s="122" t="str">
        <f>IF(tab_Anmeldung[[#This Row],[Kategorie *]]="","",INDEX(tab_Kat[Distanz],MATCH(tab_Anmeldung[[#This Row],[Kategorie *]],tab_Kat[Kategorie],0)))</f>
        <v/>
      </c>
    </row>
    <row r="109" spans="1:14" ht="20" customHeight="1">
      <c r="A109" s="52">
        <f t="shared" si="2"/>
        <v>95</v>
      </c>
      <c r="B109" s="118"/>
      <c r="C109" s="118"/>
      <c r="D109" s="118"/>
      <c r="E109" s="123"/>
      <c r="F109" s="120"/>
      <c r="G109" s="119"/>
      <c r="H109" s="118"/>
      <c r="I109" s="118"/>
      <c r="J109" s="120"/>
      <c r="K109" s="124"/>
      <c r="L109" s="118"/>
      <c r="M109" s="121" t="str">
        <f>IF(tab_Anmeldung[[#This Row],[Kategorie *]]="","",INDEX(tab_Kat[Startgeld],MATCH(tab_Anmeldung[[#This Row],[Kategorie *]],tab_Kat[Kategorie],0)))</f>
        <v/>
      </c>
      <c r="N109" s="122" t="str">
        <f>IF(tab_Anmeldung[[#This Row],[Kategorie *]]="","",INDEX(tab_Kat[Distanz],MATCH(tab_Anmeldung[[#This Row],[Kategorie *]],tab_Kat[Kategorie],0)))</f>
        <v/>
      </c>
    </row>
    <row r="110" spans="1:14" ht="20" customHeight="1">
      <c r="A110" s="52">
        <f t="shared" si="2"/>
        <v>96</v>
      </c>
      <c r="B110" s="118"/>
      <c r="C110" s="118"/>
      <c r="D110" s="118"/>
      <c r="E110" s="123"/>
      <c r="F110" s="120"/>
      <c r="G110" s="119"/>
      <c r="H110" s="118"/>
      <c r="I110" s="118"/>
      <c r="J110" s="120"/>
      <c r="K110" s="124"/>
      <c r="L110" s="118"/>
      <c r="M110" s="121" t="str">
        <f>IF(tab_Anmeldung[[#This Row],[Kategorie *]]="","",INDEX(tab_Kat[Startgeld],MATCH(tab_Anmeldung[[#This Row],[Kategorie *]],tab_Kat[Kategorie],0)))</f>
        <v/>
      </c>
      <c r="N110" s="122" t="str">
        <f>IF(tab_Anmeldung[[#This Row],[Kategorie *]]="","",INDEX(tab_Kat[Distanz],MATCH(tab_Anmeldung[[#This Row],[Kategorie *]],tab_Kat[Kategorie],0)))</f>
        <v/>
      </c>
    </row>
    <row r="111" spans="1:14" ht="20" customHeight="1">
      <c r="A111" s="52">
        <f aca="true" t="shared" si="3" ref="A111:A142">ROW()-14</f>
        <v>97</v>
      </c>
      <c r="B111" s="118"/>
      <c r="C111" s="118"/>
      <c r="D111" s="118"/>
      <c r="E111" s="123"/>
      <c r="F111" s="120"/>
      <c r="G111" s="119"/>
      <c r="H111" s="118"/>
      <c r="I111" s="118"/>
      <c r="J111" s="120"/>
      <c r="K111" s="124"/>
      <c r="L111" s="118"/>
      <c r="M111" s="121" t="str">
        <f>IF(tab_Anmeldung[[#This Row],[Kategorie *]]="","",INDEX(tab_Kat[Startgeld],MATCH(tab_Anmeldung[[#This Row],[Kategorie *]],tab_Kat[Kategorie],0)))</f>
        <v/>
      </c>
      <c r="N111" s="122" t="str">
        <f>IF(tab_Anmeldung[[#This Row],[Kategorie *]]="","",INDEX(tab_Kat[Distanz],MATCH(tab_Anmeldung[[#This Row],[Kategorie *]],tab_Kat[Kategorie],0)))</f>
        <v/>
      </c>
    </row>
    <row r="112" spans="1:14" ht="20" customHeight="1">
      <c r="A112" s="52">
        <f t="shared" si="3"/>
        <v>98</v>
      </c>
      <c r="B112" s="118"/>
      <c r="C112" s="118"/>
      <c r="D112" s="118"/>
      <c r="E112" s="123"/>
      <c r="F112" s="120"/>
      <c r="G112" s="119"/>
      <c r="H112" s="118"/>
      <c r="I112" s="118"/>
      <c r="J112" s="120"/>
      <c r="K112" s="124"/>
      <c r="L112" s="118"/>
      <c r="M112" s="121" t="str">
        <f>IF(tab_Anmeldung[[#This Row],[Kategorie *]]="","",INDEX(tab_Kat[Startgeld],MATCH(tab_Anmeldung[[#This Row],[Kategorie *]],tab_Kat[Kategorie],0)))</f>
        <v/>
      </c>
      <c r="N112" s="122" t="str">
        <f>IF(tab_Anmeldung[[#This Row],[Kategorie *]]="","",INDEX(tab_Kat[Distanz],MATCH(tab_Anmeldung[[#This Row],[Kategorie *]],tab_Kat[Kategorie],0)))</f>
        <v/>
      </c>
    </row>
    <row r="113" spans="1:14" ht="20" customHeight="1">
      <c r="A113" s="52">
        <f t="shared" si="3"/>
        <v>99</v>
      </c>
      <c r="B113" s="118"/>
      <c r="C113" s="118"/>
      <c r="D113" s="118"/>
      <c r="E113" s="123"/>
      <c r="F113" s="120"/>
      <c r="G113" s="119"/>
      <c r="H113" s="118"/>
      <c r="I113" s="118"/>
      <c r="J113" s="120"/>
      <c r="K113" s="124"/>
      <c r="L113" s="118"/>
      <c r="M113" s="121" t="str">
        <f>IF(tab_Anmeldung[[#This Row],[Kategorie *]]="","",INDEX(tab_Kat[Startgeld],MATCH(tab_Anmeldung[[#This Row],[Kategorie *]],tab_Kat[Kategorie],0)))</f>
        <v/>
      </c>
      <c r="N113" s="122" t="str">
        <f>IF(tab_Anmeldung[[#This Row],[Kategorie *]]="","",INDEX(tab_Kat[Distanz],MATCH(tab_Anmeldung[[#This Row],[Kategorie *]],tab_Kat[Kategorie],0)))</f>
        <v/>
      </c>
    </row>
    <row r="114" spans="1:14" ht="20" customHeight="1">
      <c r="A114" s="52">
        <f t="shared" si="3"/>
        <v>100</v>
      </c>
      <c r="B114" s="118"/>
      <c r="C114" s="118"/>
      <c r="D114" s="118"/>
      <c r="E114" s="123"/>
      <c r="F114" s="120"/>
      <c r="G114" s="119"/>
      <c r="H114" s="118"/>
      <c r="I114" s="118"/>
      <c r="J114" s="120"/>
      <c r="K114" s="124"/>
      <c r="L114" s="118"/>
      <c r="M114" s="121" t="str">
        <f>IF(tab_Anmeldung[[#This Row],[Kategorie *]]="","",INDEX(tab_Kat[Startgeld],MATCH(tab_Anmeldung[[#This Row],[Kategorie *]],tab_Kat[Kategorie],0)))</f>
        <v/>
      </c>
      <c r="N114" s="122" t="str">
        <f>IF(tab_Anmeldung[[#This Row],[Kategorie *]]="","",INDEX(tab_Kat[Distanz],MATCH(tab_Anmeldung[[#This Row],[Kategorie *]],tab_Kat[Kategorie],0)))</f>
        <v/>
      </c>
    </row>
    <row r="115" spans="1:14" ht="20" customHeight="1">
      <c r="A115" s="52">
        <f t="shared" si="3"/>
        <v>101</v>
      </c>
      <c r="B115" s="118"/>
      <c r="C115" s="118"/>
      <c r="D115" s="118"/>
      <c r="E115" s="123"/>
      <c r="F115" s="120"/>
      <c r="G115" s="119"/>
      <c r="H115" s="118"/>
      <c r="I115" s="118"/>
      <c r="J115" s="120"/>
      <c r="K115" s="124"/>
      <c r="L115" s="118"/>
      <c r="M115" s="121" t="str">
        <f>IF(tab_Anmeldung[[#This Row],[Kategorie *]]="","",INDEX(tab_Kat[Startgeld],MATCH(tab_Anmeldung[[#This Row],[Kategorie *]],tab_Kat[Kategorie],0)))</f>
        <v/>
      </c>
      <c r="N115" s="122" t="str">
        <f>IF(tab_Anmeldung[[#This Row],[Kategorie *]]="","",INDEX(tab_Kat[Distanz],MATCH(tab_Anmeldung[[#This Row],[Kategorie *]],tab_Kat[Kategorie],0)))</f>
        <v/>
      </c>
    </row>
    <row r="116" spans="1:14" ht="20" customHeight="1">
      <c r="A116" s="52">
        <f t="shared" si="3"/>
        <v>102</v>
      </c>
      <c r="B116" s="118"/>
      <c r="C116" s="118"/>
      <c r="D116" s="118"/>
      <c r="E116" s="123"/>
      <c r="F116" s="120"/>
      <c r="G116" s="119"/>
      <c r="H116" s="118"/>
      <c r="I116" s="118"/>
      <c r="J116" s="120"/>
      <c r="K116" s="124"/>
      <c r="L116" s="118"/>
      <c r="M116" s="121" t="str">
        <f>IF(tab_Anmeldung[[#This Row],[Kategorie *]]="","",INDEX(tab_Kat[Startgeld],MATCH(tab_Anmeldung[[#This Row],[Kategorie *]],tab_Kat[Kategorie],0)))</f>
        <v/>
      </c>
      <c r="N116" s="122" t="str">
        <f>IF(tab_Anmeldung[[#This Row],[Kategorie *]]="","",INDEX(tab_Kat[Distanz],MATCH(tab_Anmeldung[[#This Row],[Kategorie *]],tab_Kat[Kategorie],0)))</f>
        <v/>
      </c>
    </row>
    <row r="117" spans="1:14" ht="20" customHeight="1">
      <c r="A117" s="52">
        <f t="shared" si="3"/>
        <v>103</v>
      </c>
      <c r="B117" s="118"/>
      <c r="C117" s="118"/>
      <c r="D117" s="118"/>
      <c r="E117" s="123"/>
      <c r="F117" s="120"/>
      <c r="G117" s="119"/>
      <c r="H117" s="118"/>
      <c r="I117" s="118"/>
      <c r="J117" s="120"/>
      <c r="K117" s="124"/>
      <c r="L117" s="118"/>
      <c r="M117" s="121" t="str">
        <f>IF(tab_Anmeldung[[#This Row],[Kategorie *]]="","",INDEX(tab_Kat[Startgeld],MATCH(tab_Anmeldung[[#This Row],[Kategorie *]],tab_Kat[Kategorie],0)))</f>
        <v/>
      </c>
      <c r="N117" s="122" t="str">
        <f>IF(tab_Anmeldung[[#This Row],[Kategorie *]]="","",INDEX(tab_Kat[Distanz],MATCH(tab_Anmeldung[[#This Row],[Kategorie *]],tab_Kat[Kategorie],0)))</f>
        <v/>
      </c>
    </row>
    <row r="118" spans="1:14" ht="20" customHeight="1">
      <c r="A118" s="52">
        <f t="shared" si="3"/>
        <v>104</v>
      </c>
      <c r="B118" s="118"/>
      <c r="C118" s="118"/>
      <c r="D118" s="118"/>
      <c r="E118" s="123"/>
      <c r="F118" s="120"/>
      <c r="G118" s="119"/>
      <c r="H118" s="118"/>
      <c r="I118" s="118"/>
      <c r="J118" s="120"/>
      <c r="K118" s="124"/>
      <c r="L118" s="118"/>
      <c r="M118" s="121" t="str">
        <f>IF(tab_Anmeldung[[#This Row],[Kategorie *]]="","",INDEX(tab_Kat[Startgeld],MATCH(tab_Anmeldung[[#This Row],[Kategorie *]],tab_Kat[Kategorie],0)))</f>
        <v/>
      </c>
      <c r="N118" s="122" t="str">
        <f>IF(tab_Anmeldung[[#This Row],[Kategorie *]]="","",INDEX(tab_Kat[Distanz],MATCH(tab_Anmeldung[[#This Row],[Kategorie *]],tab_Kat[Kategorie],0)))</f>
        <v/>
      </c>
    </row>
    <row r="119" spans="1:14" ht="20" customHeight="1">
      <c r="A119" s="52">
        <f t="shared" si="3"/>
        <v>105</v>
      </c>
      <c r="B119" s="118"/>
      <c r="C119" s="118"/>
      <c r="D119" s="118"/>
      <c r="E119" s="123"/>
      <c r="F119" s="120"/>
      <c r="G119" s="119"/>
      <c r="H119" s="118"/>
      <c r="I119" s="118"/>
      <c r="J119" s="120"/>
      <c r="K119" s="124"/>
      <c r="L119" s="118"/>
      <c r="M119" s="121" t="str">
        <f>IF(tab_Anmeldung[[#This Row],[Kategorie *]]="","",INDEX(tab_Kat[Startgeld],MATCH(tab_Anmeldung[[#This Row],[Kategorie *]],tab_Kat[Kategorie],0)))</f>
        <v/>
      </c>
      <c r="N119" s="122" t="str">
        <f>IF(tab_Anmeldung[[#This Row],[Kategorie *]]="","",INDEX(tab_Kat[Distanz],MATCH(tab_Anmeldung[[#This Row],[Kategorie *]],tab_Kat[Kategorie],0)))</f>
        <v/>
      </c>
    </row>
    <row r="120" spans="1:14" ht="20" customHeight="1">
      <c r="A120" s="52">
        <f t="shared" si="3"/>
        <v>106</v>
      </c>
      <c r="B120" s="118"/>
      <c r="C120" s="118"/>
      <c r="D120" s="118"/>
      <c r="E120" s="123"/>
      <c r="F120" s="120"/>
      <c r="G120" s="119"/>
      <c r="H120" s="118"/>
      <c r="I120" s="118"/>
      <c r="J120" s="120"/>
      <c r="K120" s="124"/>
      <c r="L120" s="118"/>
      <c r="M120" s="121" t="str">
        <f>IF(tab_Anmeldung[[#This Row],[Kategorie *]]="","",INDEX(tab_Kat[Startgeld],MATCH(tab_Anmeldung[[#This Row],[Kategorie *]],tab_Kat[Kategorie],0)))</f>
        <v/>
      </c>
      <c r="N120" s="122" t="str">
        <f>IF(tab_Anmeldung[[#This Row],[Kategorie *]]="","",INDEX(tab_Kat[Distanz],MATCH(tab_Anmeldung[[#This Row],[Kategorie *]],tab_Kat[Kategorie],0)))</f>
        <v/>
      </c>
    </row>
    <row r="121" spans="1:14" ht="20" customHeight="1">
      <c r="A121" s="52">
        <f t="shared" si="3"/>
        <v>107</v>
      </c>
      <c r="B121" s="118"/>
      <c r="C121" s="118"/>
      <c r="D121" s="118"/>
      <c r="E121" s="123"/>
      <c r="F121" s="120"/>
      <c r="G121" s="119"/>
      <c r="H121" s="118"/>
      <c r="I121" s="118"/>
      <c r="J121" s="120"/>
      <c r="K121" s="124"/>
      <c r="L121" s="118"/>
      <c r="M121" s="121" t="str">
        <f>IF(tab_Anmeldung[[#This Row],[Kategorie *]]="","",INDEX(tab_Kat[Startgeld],MATCH(tab_Anmeldung[[#This Row],[Kategorie *]],tab_Kat[Kategorie],0)))</f>
        <v/>
      </c>
      <c r="N121" s="122" t="str">
        <f>IF(tab_Anmeldung[[#This Row],[Kategorie *]]="","",INDEX(tab_Kat[Distanz],MATCH(tab_Anmeldung[[#This Row],[Kategorie *]],tab_Kat[Kategorie],0)))</f>
        <v/>
      </c>
    </row>
    <row r="122" spans="1:14" ht="20" customHeight="1">
      <c r="A122" s="52">
        <f t="shared" si="3"/>
        <v>108</v>
      </c>
      <c r="B122" s="118"/>
      <c r="C122" s="118"/>
      <c r="D122" s="118"/>
      <c r="E122" s="123"/>
      <c r="F122" s="120"/>
      <c r="G122" s="119"/>
      <c r="H122" s="118"/>
      <c r="I122" s="118"/>
      <c r="J122" s="120"/>
      <c r="K122" s="124"/>
      <c r="L122" s="118"/>
      <c r="M122" s="121" t="str">
        <f>IF(tab_Anmeldung[[#This Row],[Kategorie *]]="","",INDEX(tab_Kat[Startgeld],MATCH(tab_Anmeldung[[#This Row],[Kategorie *]],tab_Kat[Kategorie],0)))</f>
        <v/>
      </c>
      <c r="N122" s="122" t="str">
        <f>IF(tab_Anmeldung[[#This Row],[Kategorie *]]="","",INDEX(tab_Kat[Distanz],MATCH(tab_Anmeldung[[#This Row],[Kategorie *]],tab_Kat[Kategorie],0)))</f>
        <v/>
      </c>
    </row>
    <row r="123" spans="1:14" ht="20" customHeight="1">
      <c r="A123" s="52">
        <f t="shared" si="3"/>
        <v>109</v>
      </c>
      <c r="B123" s="118"/>
      <c r="C123" s="118"/>
      <c r="D123" s="118"/>
      <c r="E123" s="123"/>
      <c r="F123" s="120"/>
      <c r="G123" s="119"/>
      <c r="H123" s="118"/>
      <c r="I123" s="118"/>
      <c r="J123" s="120"/>
      <c r="K123" s="124"/>
      <c r="L123" s="118"/>
      <c r="M123" s="121" t="str">
        <f>IF(tab_Anmeldung[[#This Row],[Kategorie *]]="","",INDEX(tab_Kat[Startgeld],MATCH(tab_Anmeldung[[#This Row],[Kategorie *]],tab_Kat[Kategorie],0)))</f>
        <v/>
      </c>
      <c r="N123" s="122" t="str">
        <f>IF(tab_Anmeldung[[#This Row],[Kategorie *]]="","",INDEX(tab_Kat[Distanz],MATCH(tab_Anmeldung[[#This Row],[Kategorie *]],tab_Kat[Kategorie],0)))</f>
        <v/>
      </c>
    </row>
    <row r="124" spans="1:14" ht="20" customHeight="1">
      <c r="A124" s="52">
        <f t="shared" si="3"/>
        <v>110</v>
      </c>
      <c r="B124" s="118"/>
      <c r="C124" s="118"/>
      <c r="D124" s="118"/>
      <c r="E124" s="123"/>
      <c r="F124" s="120"/>
      <c r="G124" s="119"/>
      <c r="H124" s="118"/>
      <c r="I124" s="118"/>
      <c r="J124" s="120"/>
      <c r="K124" s="124"/>
      <c r="L124" s="118"/>
      <c r="M124" s="121" t="str">
        <f>IF(tab_Anmeldung[[#This Row],[Kategorie *]]="","",INDEX(tab_Kat[Startgeld],MATCH(tab_Anmeldung[[#This Row],[Kategorie *]],tab_Kat[Kategorie],0)))</f>
        <v/>
      </c>
      <c r="N124" s="122" t="str">
        <f>IF(tab_Anmeldung[[#This Row],[Kategorie *]]="","",INDEX(tab_Kat[Distanz],MATCH(tab_Anmeldung[[#This Row],[Kategorie *]],tab_Kat[Kategorie],0)))</f>
        <v/>
      </c>
    </row>
    <row r="125" spans="1:14" ht="20" customHeight="1">
      <c r="A125" s="52">
        <f t="shared" si="3"/>
        <v>111</v>
      </c>
      <c r="B125" s="118"/>
      <c r="C125" s="118"/>
      <c r="D125" s="118"/>
      <c r="E125" s="123"/>
      <c r="F125" s="120"/>
      <c r="G125" s="119"/>
      <c r="H125" s="118"/>
      <c r="I125" s="118"/>
      <c r="J125" s="120"/>
      <c r="K125" s="124"/>
      <c r="L125" s="118"/>
      <c r="M125" s="121" t="str">
        <f>IF(tab_Anmeldung[[#This Row],[Kategorie *]]="","",INDEX(tab_Kat[Startgeld],MATCH(tab_Anmeldung[[#This Row],[Kategorie *]],tab_Kat[Kategorie],0)))</f>
        <v/>
      </c>
      <c r="N125" s="122" t="str">
        <f>IF(tab_Anmeldung[[#This Row],[Kategorie *]]="","",INDEX(tab_Kat[Distanz],MATCH(tab_Anmeldung[[#This Row],[Kategorie *]],tab_Kat[Kategorie],0)))</f>
        <v/>
      </c>
    </row>
    <row r="126" spans="1:14" ht="20" customHeight="1">
      <c r="A126" s="52">
        <f t="shared" si="3"/>
        <v>112</v>
      </c>
      <c r="B126" s="118"/>
      <c r="C126" s="118"/>
      <c r="D126" s="118"/>
      <c r="E126" s="123"/>
      <c r="F126" s="120"/>
      <c r="G126" s="119"/>
      <c r="H126" s="118"/>
      <c r="I126" s="118"/>
      <c r="J126" s="120"/>
      <c r="K126" s="124"/>
      <c r="L126" s="118"/>
      <c r="M126" s="121" t="str">
        <f>IF(tab_Anmeldung[[#This Row],[Kategorie *]]="","",INDEX(tab_Kat[Startgeld],MATCH(tab_Anmeldung[[#This Row],[Kategorie *]],tab_Kat[Kategorie],0)))</f>
        <v/>
      </c>
      <c r="N126" s="122" t="str">
        <f>IF(tab_Anmeldung[[#This Row],[Kategorie *]]="","",INDEX(tab_Kat[Distanz],MATCH(tab_Anmeldung[[#This Row],[Kategorie *]],tab_Kat[Kategorie],0)))</f>
        <v/>
      </c>
    </row>
    <row r="127" spans="1:14" ht="20" customHeight="1">
      <c r="A127" s="52">
        <f t="shared" si="3"/>
        <v>113</v>
      </c>
      <c r="B127" s="118"/>
      <c r="C127" s="118"/>
      <c r="D127" s="118"/>
      <c r="E127" s="123"/>
      <c r="F127" s="120"/>
      <c r="G127" s="119"/>
      <c r="H127" s="118"/>
      <c r="I127" s="118"/>
      <c r="J127" s="120"/>
      <c r="K127" s="124"/>
      <c r="L127" s="118"/>
      <c r="M127" s="121" t="str">
        <f>IF(tab_Anmeldung[[#This Row],[Kategorie *]]="","",INDEX(tab_Kat[Startgeld],MATCH(tab_Anmeldung[[#This Row],[Kategorie *]],tab_Kat[Kategorie],0)))</f>
        <v/>
      </c>
      <c r="N127" s="122" t="str">
        <f>IF(tab_Anmeldung[[#This Row],[Kategorie *]]="","",INDEX(tab_Kat[Distanz],MATCH(tab_Anmeldung[[#This Row],[Kategorie *]],tab_Kat[Kategorie],0)))</f>
        <v/>
      </c>
    </row>
    <row r="128" spans="1:14" ht="20" customHeight="1">
      <c r="A128" s="52">
        <f t="shared" si="3"/>
        <v>114</v>
      </c>
      <c r="B128" s="118"/>
      <c r="C128" s="118"/>
      <c r="D128" s="118"/>
      <c r="E128" s="123"/>
      <c r="F128" s="120"/>
      <c r="G128" s="119"/>
      <c r="H128" s="118"/>
      <c r="I128" s="118"/>
      <c r="J128" s="120"/>
      <c r="K128" s="124"/>
      <c r="L128" s="118"/>
      <c r="M128" s="121" t="str">
        <f>IF(tab_Anmeldung[[#This Row],[Kategorie *]]="","",INDEX(tab_Kat[Startgeld],MATCH(tab_Anmeldung[[#This Row],[Kategorie *]],tab_Kat[Kategorie],0)))</f>
        <v/>
      </c>
      <c r="N128" s="122" t="str">
        <f>IF(tab_Anmeldung[[#This Row],[Kategorie *]]="","",INDEX(tab_Kat[Distanz],MATCH(tab_Anmeldung[[#This Row],[Kategorie *]],tab_Kat[Kategorie],0)))</f>
        <v/>
      </c>
    </row>
    <row r="129" spans="1:14" ht="20" customHeight="1">
      <c r="A129" s="52">
        <f t="shared" si="3"/>
        <v>115</v>
      </c>
      <c r="B129" s="118"/>
      <c r="C129" s="118"/>
      <c r="D129" s="118"/>
      <c r="E129" s="123"/>
      <c r="F129" s="120"/>
      <c r="G129" s="119"/>
      <c r="H129" s="118"/>
      <c r="I129" s="118"/>
      <c r="J129" s="120"/>
      <c r="K129" s="124"/>
      <c r="L129" s="118"/>
      <c r="M129" s="121" t="str">
        <f>IF(tab_Anmeldung[[#This Row],[Kategorie *]]="","",INDEX(tab_Kat[Startgeld],MATCH(tab_Anmeldung[[#This Row],[Kategorie *]],tab_Kat[Kategorie],0)))</f>
        <v/>
      </c>
      <c r="N129" s="122" t="str">
        <f>IF(tab_Anmeldung[[#This Row],[Kategorie *]]="","",INDEX(tab_Kat[Distanz],MATCH(tab_Anmeldung[[#This Row],[Kategorie *]],tab_Kat[Kategorie],0)))</f>
        <v/>
      </c>
    </row>
    <row r="130" spans="1:14" ht="20" customHeight="1">
      <c r="A130" s="52">
        <f t="shared" si="3"/>
        <v>116</v>
      </c>
      <c r="B130" s="118"/>
      <c r="C130" s="118"/>
      <c r="D130" s="118"/>
      <c r="E130" s="123"/>
      <c r="F130" s="120"/>
      <c r="G130" s="119"/>
      <c r="H130" s="118"/>
      <c r="I130" s="118"/>
      <c r="J130" s="120"/>
      <c r="K130" s="124"/>
      <c r="L130" s="118"/>
      <c r="M130" s="121" t="str">
        <f>IF(tab_Anmeldung[[#This Row],[Kategorie *]]="","",INDEX(tab_Kat[Startgeld],MATCH(tab_Anmeldung[[#This Row],[Kategorie *]],tab_Kat[Kategorie],0)))</f>
        <v/>
      </c>
      <c r="N130" s="122" t="str">
        <f>IF(tab_Anmeldung[[#This Row],[Kategorie *]]="","",INDEX(tab_Kat[Distanz],MATCH(tab_Anmeldung[[#This Row],[Kategorie *]],tab_Kat[Kategorie],0)))</f>
        <v/>
      </c>
    </row>
    <row r="131" spans="1:14" ht="20" customHeight="1">
      <c r="A131" s="52">
        <f t="shared" si="3"/>
        <v>117</v>
      </c>
      <c r="B131" s="118"/>
      <c r="C131" s="118"/>
      <c r="D131" s="118"/>
      <c r="E131" s="123"/>
      <c r="F131" s="120"/>
      <c r="G131" s="119"/>
      <c r="H131" s="118"/>
      <c r="I131" s="118"/>
      <c r="J131" s="120"/>
      <c r="K131" s="124"/>
      <c r="L131" s="118"/>
      <c r="M131" s="121" t="str">
        <f>IF(tab_Anmeldung[[#This Row],[Kategorie *]]="","",INDEX(tab_Kat[Startgeld],MATCH(tab_Anmeldung[[#This Row],[Kategorie *]],tab_Kat[Kategorie],0)))</f>
        <v/>
      </c>
      <c r="N131" s="122" t="str">
        <f>IF(tab_Anmeldung[[#This Row],[Kategorie *]]="","",INDEX(tab_Kat[Distanz],MATCH(tab_Anmeldung[[#This Row],[Kategorie *]],tab_Kat[Kategorie],0)))</f>
        <v/>
      </c>
    </row>
    <row r="132" spans="1:14" ht="20" customHeight="1">
      <c r="A132" s="52">
        <f t="shared" si="3"/>
        <v>118</v>
      </c>
      <c r="B132" s="118"/>
      <c r="C132" s="118"/>
      <c r="D132" s="118"/>
      <c r="E132" s="123"/>
      <c r="F132" s="120"/>
      <c r="G132" s="119"/>
      <c r="H132" s="118"/>
      <c r="I132" s="118"/>
      <c r="J132" s="120"/>
      <c r="K132" s="124"/>
      <c r="L132" s="118"/>
      <c r="M132" s="121" t="str">
        <f>IF(tab_Anmeldung[[#This Row],[Kategorie *]]="","",INDEX(tab_Kat[Startgeld],MATCH(tab_Anmeldung[[#This Row],[Kategorie *]],tab_Kat[Kategorie],0)))</f>
        <v/>
      </c>
      <c r="N132" s="122" t="str">
        <f>IF(tab_Anmeldung[[#This Row],[Kategorie *]]="","",INDEX(tab_Kat[Distanz],MATCH(tab_Anmeldung[[#This Row],[Kategorie *]],tab_Kat[Kategorie],0)))</f>
        <v/>
      </c>
    </row>
    <row r="133" spans="1:14" ht="20" customHeight="1">
      <c r="A133" s="52">
        <f t="shared" si="3"/>
        <v>119</v>
      </c>
      <c r="B133" s="118"/>
      <c r="C133" s="118"/>
      <c r="D133" s="118"/>
      <c r="E133" s="123"/>
      <c r="F133" s="120"/>
      <c r="G133" s="119"/>
      <c r="H133" s="118"/>
      <c r="I133" s="118"/>
      <c r="J133" s="120"/>
      <c r="K133" s="124"/>
      <c r="L133" s="118"/>
      <c r="M133" s="121" t="str">
        <f>IF(tab_Anmeldung[[#This Row],[Kategorie *]]="","",INDEX(tab_Kat[Startgeld],MATCH(tab_Anmeldung[[#This Row],[Kategorie *]],tab_Kat[Kategorie],0)))</f>
        <v/>
      </c>
      <c r="N133" s="122" t="str">
        <f>IF(tab_Anmeldung[[#This Row],[Kategorie *]]="","",INDEX(tab_Kat[Distanz],MATCH(tab_Anmeldung[[#This Row],[Kategorie *]],tab_Kat[Kategorie],0)))</f>
        <v/>
      </c>
    </row>
    <row r="134" spans="1:14" ht="20" customHeight="1">
      <c r="A134" s="52">
        <f t="shared" si="3"/>
        <v>120</v>
      </c>
      <c r="B134" s="118"/>
      <c r="C134" s="118"/>
      <c r="D134" s="118"/>
      <c r="E134" s="123"/>
      <c r="F134" s="120"/>
      <c r="G134" s="119"/>
      <c r="H134" s="118"/>
      <c r="I134" s="118"/>
      <c r="J134" s="120"/>
      <c r="K134" s="124"/>
      <c r="L134" s="118"/>
      <c r="M134" s="121" t="str">
        <f>IF(tab_Anmeldung[[#This Row],[Kategorie *]]="","",INDEX(tab_Kat[Startgeld],MATCH(tab_Anmeldung[[#This Row],[Kategorie *]],tab_Kat[Kategorie],0)))</f>
        <v/>
      </c>
      <c r="N134" s="122" t="str">
        <f>IF(tab_Anmeldung[[#This Row],[Kategorie *]]="","",INDEX(tab_Kat[Distanz],MATCH(tab_Anmeldung[[#This Row],[Kategorie *]],tab_Kat[Kategorie],0)))</f>
        <v/>
      </c>
    </row>
    <row r="135" spans="1:14" ht="20" customHeight="1">
      <c r="A135" s="52">
        <f t="shared" si="3"/>
        <v>121</v>
      </c>
      <c r="B135" s="118"/>
      <c r="C135" s="118"/>
      <c r="D135" s="118"/>
      <c r="E135" s="123"/>
      <c r="F135" s="120"/>
      <c r="G135" s="119"/>
      <c r="H135" s="118"/>
      <c r="I135" s="118"/>
      <c r="J135" s="120"/>
      <c r="K135" s="124"/>
      <c r="L135" s="118"/>
      <c r="M135" s="121" t="str">
        <f>IF(tab_Anmeldung[[#This Row],[Kategorie *]]="","",INDEX(tab_Kat[Startgeld],MATCH(tab_Anmeldung[[#This Row],[Kategorie *]],tab_Kat[Kategorie],0)))</f>
        <v/>
      </c>
      <c r="N135" s="122" t="str">
        <f>IF(tab_Anmeldung[[#This Row],[Kategorie *]]="","",INDEX(tab_Kat[Distanz],MATCH(tab_Anmeldung[[#This Row],[Kategorie *]],tab_Kat[Kategorie],0)))</f>
        <v/>
      </c>
    </row>
    <row r="136" spans="1:14" ht="20" customHeight="1">
      <c r="A136" s="52">
        <f t="shared" si="3"/>
        <v>122</v>
      </c>
      <c r="B136" s="118"/>
      <c r="C136" s="118"/>
      <c r="D136" s="118"/>
      <c r="E136" s="123"/>
      <c r="F136" s="120"/>
      <c r="G136" s="119"/>
      <c r="H136" s="118"/>
      <c r="I136" s="118"/>
      <c r="J136" s="120"/>
      <c r="K136" s="124"/>
      <c r="L136" s="118"/>
      <c r="M136" s="121" t="str">
        <f>IF(tab_Anmeldung[[#This Row],[Kategorie *]]="","",INDEX(tab_Kat[Startgeld],MATCH(tab_Anmeldung[[#This Row],[Kategorie *]],tab_Kat[Kategorie],0)))</f>
        <v/>
      </c>
      <c r="N136" s="122" t="str">
        <f>IF(tab_Anmeldung[[#This Row],[Kategorie *]]="","",INDEX(tab_Kat[Distanz],MATCH(tab_Anmeldung[[#This Row],[Kategorie *]],tab_Kat[Kategorie],0)))</f>
        <v/>
      </c>
    </row>
    <row r="137" spans="1:14" ht="20" customHeight="1">
      <c r="A137" s="52">
        <f t="shared" si="3"/>
        <v>123</v>
      </c>
      <c r="B137" s="118"/>
      <c r="C137" s="118"/>
      <c r="D137" s="118"/>
      <c r="E137" s="123"/>
      <c r="F137" s="120"/>
      <c r="G137" s="119"/>
      <c r="H137" s="118"/>
      <c r="I137" s="118"/>
      <c r="J137" s="120"/>
      <c r="K137" s="124"/>
      <c r="L137" s="118"/>
      <c r="M137" s="121" t="str">
        <f>IF(tab_Anmeldung[[#This Row],[Kategorie *]]="","",INDEX(tab_Kat[Startgeld],MATCH(tab_Anmeldung[[#This Row],[Kategorie *]],tab_Kat[Kategorie],0)))</f>
        <v/>
      </c>
      <c r="N137" s="122" t="str">
        <f>IF(tab_Anmeldung[[#This Row],[Kategorie *]]="","",INDEX(tab_Kat[Distanz],MATCH(tab_Anmeldung[[#This Row],[Kategorie *]],tab_Kat[Kategorie],0)))</f>
        <v/>
      </c>
    </row>
    <row r="138" spans="1:14" ht="20" customHeight="1">
      <c r="A138" s="52">
        <f t="shared" si="3"/>
        <v>124</v>
      </c>
      <c r="B138" s="118"/>
      <c r="C138" s="118"/>
      <c r="D138" s="118"/>
      <c r="E138" s="123"/>
      <c r="F138" s="120"/>
      <c r="G138" s="119"/>
      <c r="H138" s="118"/>
      <c r="I138" s="118"/>
      <c r="J138" s="120"/>
      <c r="K138" s="124"/>
      <c r="L138" s="118"/>
      <c r="M138" s="121" t="str">
        <f>IF(tab_Anmeldung[[#This Row],[Kategorie *]]="","",INDEX(tab_Kat[Startgeld],MATCH(tab_Anmeldung[[#This Row],[Kategorie *]],tab_Kat[Kategorie],0)))</f>
        <v/>
      </c>
      <c r="N138" s="122" t="str">
        <f>IF(tab_Anmeldung[[#This Row],[Kategorie *]]="","",INDEX(tab_Kat[Distanz],MATCH(tab_Anmeldung[[#This Row],[Kategorie *]],tab_Kat[Kategorie],0)))</f>
        <v/>
      </c>
    </row>
    <row r="139" spans="1:14" ht="20" customHeight="1">
      <c r="A139" s="52">
        <f t="shared" si="3"/>
        <v>125</v>
      </c>
      <c r="B139" s="118"/>
      <c r="C139" s="118"/>
      <c r="D139" s="118"/>
      <c r="E139" s="123"/>
      <c r="F139" s="120"/>
      <c r="G139" s="119"/>
      <c r="H139" s="118"/>
      <c r="I139" s="118"/>
      <c r="J139" s="120"/>
      <c r="K139" s="124"/>
      <c r="L139" s="118"/>
      <c r="M139" s="121" t="str">
        <f>IF(tab_Anmeldung[[#This Row],[Kategorie *]]="","",INDEX(tab_Kat[Startgeld],MATCH(tab_Anmeldung[[#This Row],[Kategorie *]],tab_Kat[Kategorie],0)))</f>
        <v/>
      </c>
      <c r="N139" s="122" t="str">
        <f>IF(tab_Anmeldung[[#This Row],[Kategorie *]]="","",INDEX(tab_Kat[Distanz],MATCH(tab_Anmeldung[[#This Row],[Kategorie *]],tab_Kat[Kategorie],0)))</f>
        <v/>
      </c>
    </row>
    <row r="140" spans="1:14" ht="20" customHeight="1">
      <c r="A140" s="52">
        <f t="shared" si="3"/>
        <v>126</v>
      </c>
      <c r="B140" s="118"/>
      <c r="C140" s="118"/>
      <c r="D140" s="118"/>
      <c r="E140" s="123"/>
      <c r="F140" s="120"/>
      <c r="G140" s="119"/>
      <c r="H140" s="118"/>
      <c r="I140" s="118"/>
      <c r="J140" s="120"/>
      <c r="K140" s="124"/>
      <c r="L140" s="118"/>
      <c r="M140" s="121" t="str">
        <f>IF(tab_Anmeldung[[#This Row],[Kategorie *]]="","",INDEX(tab_Kat[Startgeld],MATCH(tab_Anmeldung[[#This Row],[Kategorie *]],tab_Kat[Kategorie],0)))</f>
        <v/>
      </c>
      <c r="N140" s="122" t="str">
        <f>IF(tab_Anmeldung[[#This Row],[Kategorie *]]="","",INDEX(tab_Kat[Distanz],MATCH(tab_Anmeldung[[#This Row],[Kategorie *]],tab_Kat[Kategorie],0)))</f>
        <v/>
      </c>
    </row>
    <row r="141" spans="1:14" ht="20" customHeight="1">
      <c r="A141" s="52">
        <f t="shared" si="3"/>
        <v>127</v>
      </c>
      <c r="B141" s="118"/>
      <c r="C141" s="118"/>
      <c r="D141" s="118"/>
      <c r="E141" s="123"/>
      <c r="F141" s="120"/>
      <c r="G141" s="119"/>
      <c r="H141" s="118"/>
      <c r="I141" s="118"/>
      <c r="J141" s="120"/>
      <c r="K141" s="124"/>
      <c r="L141" s="118"/>
      <c r="M141" s="121" t="str">
        <f>IF(tab_Anmeldung[[#This Row],[Kategorie *]]="","",INDEX(tab_Kat[Startgeld],MATCH(tab_Anmeldung[[#This Row],[Kategorie *]],tab_Kat[Kategorie],0)))</f>
        <v/>
      </c>
      <c r="N141" s="122" t="str">
        <f>IF(tab_Anmeldung[[#This Row],[Kategorie *]]="","",INDEX(tab_Kat[Distanz],MATCH(tab_Anmeldung[[#This Row],[Kategorie *]],tab_Kat[Kategorie],0)))</f>
        <v/>
      </c>
    </row>
    <row r="142" spans="1:14" ht="20" customHeight="1">
      <c r="A142" s="52">
        <f t="shared" si="3"/>
        <v>128</v>
      </c>
      <c r="B142" s="118"/>
      <c r="C142" s="118"/>
      <c r="D142" s="118"/>
      <c r="E142" s="123"/>
      <c r="F142" s="120"/>
      <c r="G142" s="119"/>
      <c r="H142" s="118"/>
      <c r="I142" s="118"/>
      <c r="J142" s="120"/>
      <c r="K142" s="124"/>
      <c r="L142" s="118"/>
      <c r="M142" s="121" t="str">
        <f>IF(tab_Anmeldung[[#This Row],[Kategorie *]]="","",INDEX(tab_Kat[Startgeld],MATCH(tab_Anmeldung[[#This Row],[Kategorie *]],tab_Kat[Kategorie],0)))</f>
        <v/>
      </c>
      <c r="N142" s="122" t="str">
        <f>IF(tab_Anmeldung[[#This Row],[Kategorie *]]="","",INDEX(tab_Kat[Distanz],MATCH(tab_Anmeldung[[#This Row],[Kategorie *]],tab_Kat[Kategorie],0)))</f>
        <v/>
      </c>
    </row>
    <row r="143" spans="1:14" ht="20" customHeight="1">
      <c r="A143" s="52">
        <f aca="true" t="shared" si="4" ref="A143:A164">ROW()-14</f>
        <v>129</v>
      </c>
      <c r="B143" s="118"/>
      <c r="C143" s="118"/>
      <c r="D143" s="118"/>
      <c r="E143" s="123"/>
      <c r="F143" s="120"/>
      <c r="G143" s="119"/>
      <c r="H143" s="118"/>
      <c r="I143" s="118"/>
      <c r="J143" s="120"/>
      <c r="K143" s="124"/>
      <c r="L143" s="118"/>
      <c r="M143" s="121" t="str">
        <f>IF(tab_Anmeldung[[#This Row],[Kategorie *]]="","",INDEX(tab_Kat[Startgeld],MATCH(tab_Anmeldung[[#This Row],[Kategorie *]],tab_Kat[Kategorie],0)))</f>
        <v/>
      </c>
      <c r="N143" s="122" t="str">
        <f>IF(tab_Anmeldung[[#This Row],[Kategorie *]]="","",INDEX(tab_Kat[Distanz],MATCH(tab_Anmeldung[[#This Row],[Kategorie *]],tab_Kat[Kategorie],0)))</f>
        <v/>
      </c>
    </row>
    <row r="144" spans="1:14" ht="20" customHeight="1">
      <c r="A144" s="52">
        <f t="shared" si="4"/>
        <v>130</v>
      </c>
      <c r="B144" s="118"/>
      <c r="C144" s="118"/>
      <c r="D144" s="118"/>
      <c r="E144" s="123"/>
      <c r="F144" s="120"/>
      <c r="G144" s="119"/>
      <c r="H144" s="118"/>
      <c r="I144" s="118"/>
      <c r="J144" s="120"/>
      <c r="K144" s="124"/>
      <c r="L144" s="118"/>
      <c r="M144" s="121" t="str">
        <f>IF(tab_Anmeldung[[#This Row],[Kategorie *]]="","",INDEX(tab_Kat[Startgeld],MATCH(tab_Anmeldung[[#This Row],[Kategorie *]],tab_Kat[Kategorie],0)))</f>
        <v/>
      </c>
      <c r="N144" s="122" t="str">
        <f>IF(tab_Anmeldung[[#This Row],[Kategorie *]]="","",INDEX(tab_Kat[Distanz],MATCH(tab_Anmeldung[[#This Row],[Kategorie *]],tab_Kat[Kategorie],0)))</f>
        <v/>
      </c>
    </row>
    <row r="145" spans="1:14" ht="20" customHeight="1">
      <c r="A145" s="52">
        <f t="shared" si="4"/>
        <v>131</v>
      </c>
      <c r="B145" s="118"/>
      <c r="C145" s="118"/>
      <c r="D145" s="118"/>
      <c r="E145" s="123"/>
      <c r="F145" s="120"/>
      <c r="G145" s="119"/>
      <c r="H145" s="118"/>
      <c r="I145" s="118"/>
      <c r="J145" s="120"/>
      <c r="K145" s="124"/>
      <c r="L145" s="118"/>
      <c r="M145" s="121" t="str">
        <f>IF(tab_Anmeldung[[#This Row],[Kategorie *]]="","",INDEX(tab_Kat[Startgeld],MATCH(tab_Anmeldung[[#This Row],[Kategorie *]],tab_Kat[Kategorie],0)))</f>
        <v/>
      </c>
      <c r="N145" s="122" t="str">
        <f>IF(tab_Anmeldung[[#This Row],[Kategorie *]]="","",INDEX(tab_Kat[Distanz],MATCH(tab_Anmeldung[[#This Row],[Kategorie *]],tab_Kat[Kategorie],0)))</f>
        <v/>
      </c>
    </row>
    <row r="146" spans="1:14" ht="20" customHeight="1">
      <c r="A146" s="52">
        <f t="shared" si="4"/>
        <v>132</v>
      </c>
      <c r="B146" s="118"/>
      <c r="C146" s="118"/>
      <c r="D146" s="118"/>
      <c r="E146" s="123"/>
      <c r="F146" s="120"/>
      <c r="G146" s="119"/>
      <c r="H146" s="118"/>
      <c r="I146" s="118"/>
      <c r="J146" s="120"/>
      <c r="K146" s="124"/>
      <c r="L146" s="118"/>
      <c r="M146" s="121" t="str">
        <f>IF(tab_Anmeldung[[#This Row],[Kategorie *]]="","",INDEX(tab_Kat[Startgeld],MATCH(tab_Anmeldung[[#This Row],[Kategorie *]],tab_Kat[Kategorie],0)))</f>
        <v/>
      </c>
      <c r="N146" s="122" t="str">
        <f>IF(tab_Anmeldung[[#This Row],[Kategorie *]]="","",INDEX(tab_Kat[Distanz],MATCH(tab_Anmeldung[[#This Row],[Kategorie *]],tab_Kat[Kategorie],0)))</f>
        <v/>
      </c>
    </row>
    <row r="147" spans="1:14" ht="20" customHeight="1">
      <c r="A147" s="52">
        <f t="shared" si="4"/>
        <v>133</v>
      </c>
      <c r="B147" s="118"/>
      <c r="C147" s="118"/>
      <c r="D147" s="118"/>
      <c r="E147" s="123"/>
      <c r="F147" s="120"/>
      <c r="G147" s="119"/>
      <c r="H147" s="118"/>
      <c r="I147" s="118"/>
      <c r="J147" s="120"/>
      <c r="K147" s="124"/>
      <c r="L147" s="118"/>
      <c r="M147" s="121" t="str">
        <f>IF(tab_Anmeldung[[#This Row],[Kategorie *]]="","",INDEX(tab_Kat[Startgeld],MATCH(tab_Anmeldung[[#This Row],[Kategorie *]],tab_Kat[Kategorie],0)))</f>
        <v/>
      </c>
      <c r="N147" s="122" t="str">
        <f>IF(tab_Anmeldung[[#This Row],[Kategorie *]]="","",INDEX(tab_Kat[Distanz],MATCH(tab_Anmeldung[[#This Row],[Kategorie *]],tab_Kat[Kategorie],0)))</f>
        <v/>
      </c>
    </row>
    <row r="148" spans="1:14" ht="20" customHeight="1">
      <c r="A148" s="52">
        <f t="shared" si="4"/>
        <v>134</v>
      </c>
      <c r="B148" s="118"/>
      <c r="C148" s="118"/>
      <c r="D148" s="118"/>
      <c r="E148" s="123"/>
      <c r="F148" s="120"/>
      <c r="G148" s="119"/>
      <c r="H148" s="118"/>
      <c r="I148" s="118"/>
      <c r="J148" s="120"/>
      <c r="K148" s="124"/>
      <c r="L148" s="118"/>
      <c r="M148" s="121" t="str">
        <f>IF(tab_Anmeldung[[#This Row],[Kategorie *]]="","",INDEX(tab_Kat[Startgeld],MATCH(tab_Anmeldung[[#This Row],[Kategorie *]],tab_Kat[Kategorie],0)))</f>
        <v/>
      </c>
      <c r="N148" s="122" t="str">
        <f>IF(tab_Anmeldung[[#This Row],[Kategorie *]]="","",INDEX(tab_Kat[Distanz],MATCH(tab_Anmeldung[[#This Row],[Kategorie *]],tab_Kat[Kategorie],0)))</f>
        <v/>
      </c>
    </row>
    <row r="149" spans="1:14" ht="20" customHeight="1">
      <c r="A149" s="52">
        <f t="shared" si="4"/>
        <v>135</v>
      </c>
      <c r="B149" s="118"/>
      <c r="C149" s="118"/>
      <c r="D149" s="118"/>
      <c r="E149" s="123"/>
      <c r="F149" s="120"/>
      <c r="G149" s="119"/>
      <c r="H149" s="118"/>
      <c r="I149" s="118"/>
      <c r="J149" s="120"/>
      <c r="K149" s="124"/>
      <c r="L149" s="118"/>
      <c r="M149" s="121" t="str">
        <f>IF(tab_Anmeldung[[#This Row],[Kategorie *]]="","",INDEX(tab_Kat[Startgeld],MATCH(tab_Anmeldung[[#This Row],[Kategorie *]],tab_Kat[Kategorie],0)))</f>
        <v/>
      </c>
      <c r="N149" s="122" t="str">
        <f>IF(tab_Anmeldung[[#This Row],[Kategorie *]]="","",INDEX(tab_Kat[Distanz],MATCH(tab_Anmeldung[[#This Row],[Kategorie *]],tab_Kat[Kategorie],0)))</f>
        <v/>
      </c>
    </row>
    <row r="150" spans="1:14" ht="20" customHeight="1">
      <c r="A150" s="52">
        <f t="shared" si="4"/>
        <v>136</v>
      </c>
      <c r="B150" s="118"/>
      <c r="C150" s="118"/>
      <c r="D150" s="118"/>
      <c r="E150" s="123"/>
      <c r="F150" s="120"/>
      <c r="G150" s="119"/>
      <c r="H150" s="118"/>
      <c r="I150" s="118"/>
      <c r="J150" s="120"/>
      <c r="K150" s="124"/>
      <c r="L150" s="118"/>
      <c r="M150" s="121" t="str">
        <f>IF(tab_Anmeldung[[#This Row],[Kategorie *]]="","",INDEX(tab_Kat[Startgeld],MATCH(tab_Anmeldung[[#This Row],[Kategorie *]],tab_Kat[Kategorie],0)))</f>
        <v/>
      </c>
      <c r="N150" s="122" t="str">
        <f>IF(tab_Anmeldung[[#This Row],[Kategorie *]]="","",INDEX(tab_Kat[Distanz],MATCH(tab_Anmeldung[[#This Row],[Kategorie *]],tab_Kat[Kategorie],0)))</f>
        <v/>
      </c>
    </row>
    <row r="151" spans="1:14" ht="20" customHeight="1">
      <c r="A151" s="52">
        <f t="shared" si="4"/>
        <v>137</v>
      </c>
      <c r="B151" s="118"/>
      <c r="C151" s="118"/>
      <c r="D151" s="118"/>
      <c r="E151" s="123"/>
      <c r="F151" s="120"/>
      <c r="G151" s="119"/>
      <c r="H151" s="118"/>
      <c r="I151" s="118"/>
      <c r="J151" s="120"/>
      <c r="K151" s="124"/>
      <c r="L151" s="118"/>
      <c r="M151" s="121" t="str">
        <f>IF(tab_Anmeldung[[#This Row],[Kategorie *]]="","",INDEX(tab_Kat[Startgeld],MATCH(tab_Anmeldung[[#This Row],[Kategorie *]],tab_Kat[Kategorie],0)))</f>
        <v/>
      </c>
      <c r="N151" s="122" t="str">
        <f>IF(tab_Anmeldung[[#This Row],[Kategorie *]]="","",INDEX(tab_Kat[Distanz],MATCH(tab_Anmeldung[[#This Row],[Kategorie *]],tab_Kat[Kategorie],0)))</f>
        <v/>
      </c>
    </row>
    <row r="152" spans="1:14" ht="20" customHeight="1">
      <c r="A152" s="52">
        <f t="shared" si="4"/>
        <v>138</v>
      </c>
      <c r="B152" s="118"/>
      <c r="C152" s="118"/>
      <c r="D152" s="118"/>
      <c r="E152" s="123"/>
      <c r="F152" s="120"/>
      <c r="G152" s="119"/>
      <c r="H152" s="118"/>
      <c r="I152" s="118"/>
      <c r="J152" s="120"/>
      <c r="K152" s="124"/>
      <c r="L152" s="118"/>
      <c r="M152" s="121" t="str">
        <f>IF(tab_Anmeldung[[#This Row],[Kategorie *]]="","",INDEX(tab_Kat[Startgeld],MATCH(tab_Anmeldung[[#This Row],[Kategorie *]],tab_Kat[Kategorie],0)))</f>
        <v/>
      </c>
      <c r="N152" s="122" t="str">
        <f>IF(tab_Anmeldung[[#This Row],[Kategorie *]]="","",INDEX(tab_Kat[Distanz],MATCH(tab_Anmeldung[[#This Row],[Kategorie *]],tab_Kat[Kategorie],0)))</f>
        <v/>
      </c>
    </row>
    <row r="153" spans="1:14" ht="20" customHeight="1">
      <c r="A153" s="52">
        <f t="shared" si="4"/>
        <v>139</v>
      </c>
      <c r="B153" s="118"/>
      <c r="C153" s="118"/>
      <c r="D153" s="118"/>
      <c r="E153" s="123"/>
      <c r="F153" s="120"/>
      <c r="G153" s="119"/>
      <c r="H153" s="118"/>
      <c r="I153" s="118"/>
      <c r="J153" s="120"/>
      <c r="K153" s="124"/>
      <c r="L153" s="118"/>
      <c r="M153" s="121" t="str">
        <f>IF(tab_Anmeldung[[#This Row],[Kategorie *]]="","",INDEX(tab_Kat[Startgeld],MATCH(tab_Anmeldung[[#This Row],[Kategorie *]],tab_Kat[Kategorie],0)))</f>
        <v/>
      </c>
      <c r="N153" s="122" t="str">
        <f>IF(tab_Anmeldung[[#This Row],[Kategorie *]]="","",INDEX(tab_Kat[Distanz],MATCH(tab_Anmeldung[[#This Row],[Kategorie *]],tab_Kat[Kategorie],0)))</f>
        <v/>
      </c>
    </row>
    <row r="154" spans="1:14" ht="20" customHeight="1">
      <c r="A154" s="52">
        <f t="shared" si="4"/>
        <v>140</v>
      </c>
      <c r="B154" s="118"/>
      <c r="C154" s="118"/>
      <c r="D154" s="118"/>
      <c r="E154" s="123"/>
      <c r="F154" s="120"/>
      <c r="G154" s="119"/>
      <c r="H154" s="118"/>
      <c r="I154" s="118"/>
      <c r="J154" s="120"/>
      <c r="K154" s="124"/>
      <c r="L154" s="118"/>
      <c r="M154" s="121" t="str">
        <f>IF(tab_Anmeldung[[#This Row],[Kategorie *]]="","",INDEX(tab_Kat[Startgeld],MATCH(tab_Anmeldung[[#This Row],[Kategorie *]],tab_Kat[Kategorie],0)))</f>
        <v/>
      </c>
      <c r="N154" s="122" t="str">
        <f>IF(tab_Anmeldung[[#This Row],[Kategorie *]]="","",INDEX(tab_Kat[Distanz],MATCH(tab_Anmeldung[[#This Row],[Kategorie *]],tab_Kat[Kategorie],0)))</f>
        <v/>
      </c>
    </row>
    <row r="155" spans="1:14" ht="20" customHeight="1">
      <c r="A155" s="52">
        <f t="shared" si="4"/>
        <v>141</v>
      </c>
      <c r="B155" s="118"/>
      <c r="C155" s="118"/>
      <c r="D155" s="118"/>
      <c r="E155" s="123"/>
      <c r="F155" s="120"/>
      <c r="G155" s="119"/>
      <c r="H155" s="118"/>
      <c r="I155" s="118"/>
      <c r="J155" s="120"/>
      <c r="K155" s="124"/>
      <c r="L155" s="118"/>
      <c r="M155" s="121" t="str">
        <f>IF(tab_Anmeldung[[#This Row],[Kategorie *]]="","",INDEX(tab_Kat[Startgeld],MATCH(tab_Anmeldung[[#This Row],[Kategorie *]],tab_Kat[Kategorie],0)))</f>
        <v/>
      </c>
      <c r="N155" s="122" t="str">
        <f>IF(tab_Anmeldung[[#This Row],[Kategorie *]]="","",INDEX(tab_Kat[Distanz],MATCH(tab_Anmeldung[[#This Row],[Kategorie *]],tab_Kat[Kategorie],0)))</f>
        <v/>
      </c>
    </row>
    <row r="156" spans="1:14" ht="20" customHeight="1">
      <c r="A156" s="52">
        <f t="shared" si="4"/>
        <v>142</v>
      </c>
      <c r="B156" s="118"/>
      <c r="C156" s="118"/>
      <c r="D156" s="118"/>
      <c r="E156" s="123"/>
      <c r="F156" s="120"/>
      <c r="G156" s="119"/>
      <c r="H156" s="118"/>
      <c r="I156" s="118"/>
      <c r="J156" s="120"/>
      <c r="K156" s="124"/>
      <c r="L156" s="118"/>
      <c r="M156" s="121" t="str">
        <f>IF(tab_Anmeldung[[#This Row],[Kategorie *]]="","",INDEX(tab_Kat[Startgeld],MATCH(tab_Anmeldung[[#This Row],[Kategorie *]],tab_Kat[Kategorie],0)))</f>
        <v/>
      </c>
      <c r="N156" s="122" t="str">
        <f>IF(tab_Anmeldung[[#This Row],[Kategorie *]]="","",INDEX(tab_Kat[Distanz],MATCH(tab_Anmeldung[[#This Row],[Kategorie *]],tab_Kat[Kategorie],0)))</f>
        <v/>
      </c>
    </row>
    <row r="157" spans="1:14" ht="20" customHeight="1">
      <c r="A157" s="52">
        <f t="shared" si="4"/>
        <v>143</v>
      </c>
      <c r="B157" s="118"/>
      <c r="C157" s="118"/>
      <c r="D157" s="118"/>
      <c r="E157" s="123"/>
      <c r="F157" s="120"/>
      <c r="G157" s="119"/>
      <c r="H157" s="118"/>
      <c r="I157" s="118"/>
      <c r="J157" s="120"/>
      <c r="K157" s="124"/>
      <c r="L157" s="118"/>
      <c r="M157" s="121" t="str">
        <f>IF(tab_Anmeldung[[#This Row],[Kategorie *]]="","",INDEX(tab_Kat[Startgeld],MATCH(tab_Anmeldung[[#This Row],[Kategorie *]],tab_Kat[Kategorie],0)))</f>
        <v/>
      </c>
      <c r="N157" s="122" t="str">
        <f>IF(tab_Anmeldung[[#This Row],[Kategorie *]]="","",INDEX(tab_Kat[Distanz],MATCH(tab_Anmeldung[[#This Row],[Kategorie *]],tab_Kat[Kategorie],0)))</f>
        <v/>
      </c>
    </row>
    <row r="158" spans="1:14" ht="20" customHeight="1">
      <c r="A158" s="52">
        <f t="shared" si="4"/>
        <v>144</v>
      </c>
      <c r="B158" s="118"/>
      <c r="C158" s="118"/>
      <c r="D158" s="118"/>
      <c r="E158" s="123"/>
      <c r="F158" s="120"/>
      <c r="G158" s="119"/>
      <c r="H158" s="118"/>
      <c r="I158" s="118"/>
      <c r="J158" s="120"/>
      <c r="K158" s="124"/>
      <c r="L158" s="118"/>
      <c r="M158" s="121" t="str">
        <f>IF(tab_Anmeldung[[#This Row],[Kategorie *]]="","",INDEX(tab_Kat[Startgeld],MATCH(tab_Anmeldung[[#This Row],[Kategorie *]],tab_Kat[Kategorie],0)))</f>
        <v/>
      </c>
      <c r="N158" s="122" t="str">
        <f>IF(tab_Anmeldung[[#This Row],[Kategorie *]]="","",INDEX(tab_Kat[Distanz],MATCH(tab_Anmeldung[[#This Row],[Kategorie *]],tab_Kat[Kategorie],0)))</f>
        <v/>
      </c>
    </row>
    <row r="159" spans="1:14" ht="20" customHeight="1">
      <c r="A159" s="52">
        <f t="shared" si="4"/>
        <v>145</v>
      </c>
      <c r="B159" s="118"/>
      <c r="C159" s="118"/>
      <c r="D159" s="118"/>
      <c r="E159" s="123"/>
      <c r="F159" s="120"/>
      <c r="G159" s="119"/>
      <c r="H159" s="118"/>
      <c r="I159" s="118"/>
      <c r="J159" s="120"/>
      <c r="K159" s="124"/>
      <c r="L159" s="118"/>
      <c r="M159" s="121" t="str">
        <f>IF(tab_Anmeldung[[#This Row],[Kategorie *]]="","",INDEX(tab_Kat[Startgeld],MATCH(tab_Anmeldung[[#This Row],[Kategorie *]],tab_Kat[Kategorie],0)))</f>
        <v/>
      </c>
      <c r="N159" s="122" t="str">
        <f>IF(tab_Anmeldung[[#This Row],[Kategorie *]]="","",INDEX(tab_Kat[Distanz],MATCH(tab_Anmeldung[[#This Row],[Kategorie *]],tab_Kat[Kategorie],0)))</f>
        <v/>
      </c>
    </row>
    <row r="160" spans="1:14" ht="20" customHeight="1">
      <c r="A160" s="52">
        <f t="shared" si="4"/>
        <v>146</v>
      </c>
      <c r="B160" s="118"/>
      <c r="C160" s="118"/>
      <c r="D160" s="118"/>
      <c r="E160" s="123"/>
      <c r="F160" s="120"/>
      <c r="G160" s="119"/>
      <c r="H160" s="118"/>
      <c r="I160" s="118"/>
      <c r="J160" s="120"/>
      <c r="K160" s="124"/>
      <c r="L160" s="118"/>
      <c r="M160" s="121" t="str">
        <f>IF(tab_Anmeldung[[#This Row],[Kategorie *]]="","",INDEX(tab_Kat[Startgeld],MATCH(tab_Anmeldung[[#This Row],[Kategorie *]],tab_Kat[Kategorie],0)))</f>
        <v/>
      </c>
      <c r="N160" s="122" t="str">
        <f>IF(tab_Anmeldung[[#This Row],[Kategorie *]]="","",INDEX(tab_Kat[Distanz],MATCH(tab_Anmeldung[[#This Row],[Kategorie *]],tab_Kat[Kategorie],0)))</f>
        <v/>
      </c>
    </row>
    <row r="161" spans="1:14" ht="20" customHeight="1">
      <c r="A161" s="52">
        <f t="shared" si="4"/>
        <v>147</v>
      </c>
      <c r="B161" s="118"/>
      <c r="C161" s="118"/>
      <c r="D161" s="118"/>
      <c r="E161" s="123"/>
      <c r="F161" s="120"/>
      <c r="G161" s="119"/>
      <c r="H161" s="118"/>
      <c r="I161" s="118"/>
      <c r="J161" s="120"/>
      <c r="K161" s="124"/>
      <c r="L161" s="118"/>
      <c r="M161" s="121" t="str">
        <f>IF(tab_Anmeldung[[#This Row],[Kategorie *]]="","",INDEX(tab_Kat[Startgeld],MATCH(tab_Anmeldung[[#This Row],[Kategorie *]],tab_Kat[Kategorie],0)))</f>
        <v/>
      </c>
      <c r="N161" s="122" t="str">
        <f>IF(tab_Anmeldung[[#This Row],[Kategorie *]]="","",INDEX(tab_Kat[Distanz],MATCH(tab_Anmeldung[[#This Row],[Kategorie *]],tab_Kat[Kategorie],0)))</f>
        <v/>
      </c>
    </row>
    <row r="162" spans="1:14" ht="20" customHeight="1">
      <c r="A162" s="52">
        <f t="shared" si="4"/>
        <v>148</v>
      </c>
      <c r="B162" s="118"/>
      <c r="C162" s="118"/>
      <c r="D162" s="118"/>
      <c r="E162" s="123"/>
      <c r="F162" s="120"/>
      <c r="G162" s="119"/>
      <c r="H162" s="118"/>
      <c r="I162" s="118"/>
      <c r="J162" s="120"/>
      <c r="K162" s="124"/>
      <c r="L162" s="118"/>
      <c r="M162" s="121" t="str">
        <f>IF(tab_Anmeldung[[#This Row],[Kategorie *]]="","",INDEX(tab_Kat[Startgeld],MATCH(tab_Anmeldung[[#This Row],[Kategorie *]],tab_Kat[Kategorie],0)))</f>
        <v/>
      </c>
      <c r="N162" s="122" t="str">
        <f>IF(tab_Anmeldung[[#This Row],[Kategorie *]]="","",INDEX(tab_Kat[Distanz],MATCH(tab_Anmeldung[[#This Row],[Kategorie *]],tab_Kat[Kategorie],0)))</f>
        <v/>
      </c>
    </row>
    <row r="163" spans="1:14" ht="20" customHeight="1">
      <c r="A163" s="52">
        <f t="shared" si="4"/>
        <v>149</v>
      </c>
      <c r="B163" s="118"/>
      <c r="C163" s="118"/>
      <c r="D163" s="118"/>
      <c r="E163" s="123"/>
      <c r="F163" s="120"/>
      <c r="G163" s="119"/>
      <c r="H163" s="118"/>
      <c r="I163" s="118"/>
      <c r="J163" s="120"/>
      <c r="K163" s="124"/>
      <c r="L163" s="118"/>
      <c r="M163" s="121" t="str">
        <f>IF(tab_Anmeldung[[#This Row],[Kategorie *]]="","",INDEX(tab_Kat[Startgeld],MATCH(tab_Anmeldung[[#This Row],[Kategorie *]],tab_Kat[Kategorie],0)))</f>
        <v/>
      </c>
      <c r="N163" s="122" t="str">
        <f>IF(tab_Anmeldung[[#This Row],[Kategorie *]]="","",INDEX(tab_Kat[Distanz],MATCH(tab_Anmeldung[[#This Row],[Kategorie *]],tab_Kat[Kategorie],0)))</f>
        <v/>
      </c>
    </row>
    <row r="164" spans="1:14" ht="20" customHeight="1">
      <c r="A164" s="52">
        <f t="shared" si="4"/>
        <v>150</v>
      </c>
      <c r="B164" s="118"/>
      <c r="C164" s="118"/>
      <c r="D164" s="118"/>
      <c r="E164" s="123"/>
      <c r="F164" s="120"/>
      <c r="G164" s="119"/>
      <c r="H164" s="118"/>
      <c r="I164" s="118"/>
      <c r="J164" s="120"/>
      <c r="K164" s="124"/>
      <c r="L164" s="118"/>
      <c r="M164" s="121" t="str">
        <f>IF(tab_Anmeldung[[#This Row],[Kategorie *]]="","",INDEX(tab_Kat[Startgeld],MATCH(tab_Anmeldung[[#This Row],[Kategorie *]],tab_Kat[Kategorie],0)))</f>
        <v/>
      </c>
      <c r="N164" s="122" t="str">
        <f>IF(tab_Anmeldung[[#This Row],[Kategorie *]]="","",INDEX(tab_Kat[Distanz],MATCH(tab_Anmeldung[[#This Row],[Kategorie *]],tab_Kat[Kategorie],0)))</f>
        <v/>
      </c>
    </row>
  </sheetData>
  <sheetProtection algorithmName="SHA-512" hashValue="RQkC52A1d+4S6+bzZzNv8joNV8WREnFdSC18pANzliZCsg38ahGdIZGy6gS5XmcwXo5EZu86lBEFKnY8lIu5Mw==" saltValue="UuR/P+O/GadZjupjK6z/Hg==" spinCount="100000" sheet="1" selectLockedCells="1"/>
  <mergeCells count="11">
    <mergeCell ref="D1:G1"/>
    <mergeCell ref="D2:G2"/>
    <mergeCell ref="K1:M1"/>
    <mergeCell ref="G12:G13"/>
    <mergeCell ref="E4:F4"/>
    <mergeCell ref="C11:D11"/>
    <mergeCell ref="C12:D12"/>
    <mergeCell ref="C6:D6"/>
    <mergeCell ref="C9:D9"/>
    <mergeCell ref="C10:D10"/>
    <mergeCell ref="C7:D7"/>
  </mergeCells>
  <conditionalFormatting sqref="C15:C164">
    <cfRule type="expression" priority="11" dxfId="35">
      <formula>AND($B15&lt;&gt;"",C15="")</formula>
    </cfRule>
  </conditionalFormatting>
  <conditionalFormatting sqref="D15:D164">
    <cfRule type="expression" priority="10" dxfId="35">
      <formula>AND($B15&lt;&gt;"",D15="")</formula>
    </cfRule>
  </conditionalFormatting>
  <conditionalFormatting sqref="E15:E164">
    <cfRule type="expression" priority="9" dxfId="35">
      <formula>AND($B15&lt;&gt;"",E15="")</formula>
    </cfRule>
  </conditionalFormatting>
  <conditionalFormatting sqref="F15:F164">
    <cfRule type="expression" priority="8" dxfId="35">
      <formula>AND($B15&lt;&gt;"",F15="")</formula>
    </cfRule>
  </conditionalFormatting>
  <conditionalFormatting sqref="G15:G164">
    <cfRule type="expression" priority="7" dxfId="35">
      <formula>AND($B15&lt;&gt;"",G15="")</formula>
    </cfRule>
  </conditionalFormatting>
  <conditionalFormatting sqref="H15:H164">
    <cfRule type="expression" priority="6" dxfId="35">
      <formula>AND($B15&lt;&gt;"",H15="")</formula>
    </cfRule>
  </conditionalFormatting>
  <conditionalFormatting sqref="I15:I164">
    <cfRule type="expression" priority="5" dxfId="35">
      <formula>AND($B15&lt;&gt;"",I15="")</formula>
    </cfRule>
  </conditionalFormatting>
  <conditionalFormatting sqref="J15:J164">
    <cfRule type="expression" priority="4" dxfId="35">
      <formula>AND($B15&lt;&gt;"",J15="")</formula>
    </cfRule>
  </conditionalFormatting>
  <conditionalFormatting sqref="K15:K164">
    <cfRule type="expression" priority="3" dxfId="35">
      <formula>AND($B15&lt;&gt;"",K15="")</formula>
    </cfRule>
  </conditionalFormatting>
  <conditionalFormatting sqref="L15:L164">
    <cfRule type="expression" priority="1" dxfId="35">
      <formula>AND($B15&lt;&gt;"",L15="")</formula>
    </cfRule>
  </conditionalFormatting>
  <dataValidations count="4">
    <dataValidation type="list" allowBlank="1" showInputMessage="1" showErrorMessage="1" promptTitle="Geschlecht" prompt="M = Mann_x000a_F = Frau " errorTitle="Möglichkeiten" error="M = Mann &amp; F = Frau" sqref="F15">
      <formula1>"M, F"</formula1>
    </dataValidation>
    <dataValidation type="textLength" allowBlank="1" showInputMessage="1" showErrorMessage="1" promptTitle="Land" prompt="Ländercode eingeben:_x000a_CH = Schweiz_x000a_DE = Deutschland_x000a_usw." error="Ländercode eingeben:_x000a_CH = Schweiz_x000a_DE = Deutschland_x000a_usw." sqref="J15:J164">
      <formula1>0</formula1>
      <formula2>4</formula2>
    </dataValidation>
    <dataValidation type="list" allowBlank="1" showInputMessage="1" showErrorMessage="1" promptTitle="Geschlecht" prompt="M = Mann_x000a_F = Frau " error="M = Mann_x000a_F = Frau" sqref="F16:F147">
      <formula1>"M, F"</formula1>
    </dataValidation>
    <dataValidation type="list" allowBlank="1" showInputMessage="1" showErrorMessage="1" sqref="G15:G164">
      <formula1>INDIRECT("tab_Kat[Kategorie]")</formula1>
    </dataValidation>
  </dataValidations>
  <hyperlinks>
    <hyperlink ref="E4" r:id="rId1" display="mailto:ok@allschwiler-Klausenlauf.ch?subject=Vereins-%20und%20Team-Anmeldung"/>
    <hyperlink ref="D2" r:id="rId2" display="https://www.allschwiler-klausenlauf.ch/organisation/wettkampfreglement/"/>
  </hyperlinks>
  <printOptions/>
  <pageMargins left="0.4330708661417323" right="0.31496062992125984" top="0.4330708661417323" bottom="0.3937007874015748" header="0.31496062992125984" footer="0.1968503937007874"/>
  <pageSetup fitToHeight="3" fitToWidth="1" horizontalDpi="600" verticalDpi="600" orientation="landscape" paperSize="9" scale="53"/>
  <drawing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3:I44"/>
  <sheetViews>
    <sheetView showGridLines="0" zoomScale="125" zoomScaleNormal="125" zoomScalePageLayoutView="140" workbookViewId="0" topLeftCell="A1">
      <selection activeCell="I1" sqref="I1:I1048576"/>
    </sheetView>
  </sheetViews>
  <sheetFormatPr defaultColWidth="11.421875" defaultRowHeight="15" outlineLevelCol="1"/>
  <cols>
    <col min="1" max="1" width="6.8515625" style="2" customWidth="1"/>
    <col min="2" max="2" width="10.8515625" style="2" customWidth="1"/>
    <col min="3" max="3" width="11.8515625" style="2" customWidth="1"/>
    <col min="4" max="5" width="10.8515625" style="2" customWidth="1"/>
    <col min="6" max="6" width="36.8515625" style="2" customWidth="1"/>
    <col min="7" max="7" width="5.8515625" style="27" customWidth="1"/>
    <col min="8" max="8" width="10.8515625" style="27" customWidth="1"/>
    <col min="9" max="9" width="11.421875" style="2" hidden="1" customWidth="1" outlineLevel="1"/>
    <col min="10" max="10" width="10.8515625" style="2" customWidth="1" collapsed="1"/>
    <col min="11" max="16384" width="10.8515625" style="2" customWidth="1"/>
  </cols>
  <sheetData>
    <row r="1" ht="76" customHeight="1"/>
    <row r="2" ht="76" customHeight="1"/>
    <row r="3" ht="20" customHeight="1">
      <c r="F3" s="22" t="str">
        <f>IF(TEAM&gt;0,TEAM,"")</f>
        <v>Muster-Team</v>
      </c>
    </row>
    <row r="4" ht="20" customHeight="1">
      <c r="F4" s="22" t="str">
        <f>IF(NAME&gt;0,NAME,"")</f>
        <v>Muster Max</v>
      </c>
    </row>
    <row r="5" spans="2:6" ht="20" customHeight="1">
      <c r="B5" s="4" t="s">
        <v>51</v>
      </c>
      <c r="F5" s="22" t="str">
        <f>IF(ADRESSE&gt;0,ADRESSE,"")</f>
        <v>Musterstrasse</v>
      </c>
    </row>
    <row r="6" spans="2:6" ht="20" customHeight="1">
      <c r="B6" s="4" t="str">
        <f>"Allschwiler Klausenlauf "&amp;YEAR(DATUM)</f>
        <v>Allschwiler Klausenlauf 2023</v>
      </c>
      <c r="F6" s="22" t="str">
        <f>IF(ORT&gt;0,ORT,"")</f>
        <v>Musterort</v>
      </c>
    </row>
    <row r="7" ht="20" customHeight="1">
      <c r="B7" s="2" t="str">
        <f>Sammelanmeldung!B2</f>
        <v>Vereins- und Team-Anmeldung</v>
      </c>
    </row>
    <row r="9" spans="2:4" ht="15">
      <c r="B9" s="5" t="s">
        <v>6</v>
      </c>
      <c r="C9" s="57">
        <f>DATUM</f>
        <v>45209</v>
      </c>
      <c r="D9" s="57"/>
    </row>
    <row r="11" spans="2:6" ht="15">
      <c r="B11" s="26" t="s">
        <v>49</v>
      </c>
      <c r="C11" s="23" t="s">
        <v>52</v>
      </c>
      <c r="D11" s="23"/>
      <c r="E11" s="23"/>
      <c r="F11" s="24" t="s">
        <v>53</v>
      </c>
    </row>
    <row r="13" spans="2:6" ht="15">
      <c r="B13" s="25">
        <f>COUNT(tab_Anmeldung[Startgeld 
CHF])</f>
        <v>0</v>
      </c>
      <c r="C13" s="41" t="str">
        <f>IF(TEAM&gt;0,TEAM,"")</f>
        <v>Muster-Team</v>
      </c>
      <c r="D13" s="4"/>
      <c r="E13" s="4"/>
      <c r="F13" s="28">
        <f>Sammelsumme</f>
        <v>0</v>
      </c>
    </row>
    <row r="14" ht="15">
      <c r="C14" s="29" t="s">
        <v>58</v>
      </c>
    </row>
    <row r="15" spans="2:6" ht="15">
      <c r="B15" s="130"/>
      <c r="C15" s="131"/>
      <c r="F15" s="132"/>
    </row>
    <row r="17" spans="3:7" ht="15">
      <c r="C17" s="4" t="s">
        <v>59</v>
      </c>
      <c r="G17" s="36"/>
    </row>
    <row r="18" spans="3:6" ht="15">
      <c r="C18" s="59" t="s">
        <v>10</v>
      </c>
      <c r="F18" s="28">
        <f>VLOOKUP(C18,tab_Gutschrift[],2,FALSE)</f>
        <v>0</v>
      </c>
    </row>
    <row r="19" spans="1:7" ht="15">
      <c r="A19" s="31"/>
      <c r="B19" s="3"/>
      <c r="C19" s="3"/>
      <c r="D19" s="3"/>
      <c r="E19" s="3"/>
      <c r="F19" s="3"/>
      <c r="G19" s="32"/>
    </row>
    <row r="20" spans="2:9" ht="17" thickBot="1">
      <c r="B20" s="32"/>
      <c r="C20" s="32"/>
      <c r="D20" s="33"/>
      <c r="E20" s="34" t="s">
        <v>1</v>
      </c>
      <c r="F20" s="35">
        <f>SUM(F13,F15)-F18</f>
        <v>0</v>
      </c>
      <c r="H20" s="37"/>
      <c r="I20" s="141">
        <f>F20</f>
        <v>0</v>
      </c>
    </row>
    <row r="21" ht="17" thickTop="1">
      <c r="H21" s="38"/>
    </row>
    <row r="22" spans="1:8" s="31" customFormat="1" ht="20" customHeight="1">
      <c r="A22" s="2"/>
      <c r="B22" s="2"/>
      <c r="C22" s="2"/>
      <c r="D22" s="2"/>
      <c r="E22" s="2"/>
      <c r="F22" s="2"/>
      <c r="G22" s="39"/>
      <c r="H22" s="32"/>
    </row>
    <row r="23" spans="2:6" ht="20" customHeight="1">
      <c r="B23" s="47" t="s">
        <v>2</v>
      </c>
      <c r="C23" s="6"/>
      <c r="D23" s="47" t="s">
        <v>67</v>
      </c>
      <c r="F23" s="17" t="s">
        <v>68</v>
      </c>
    </row>
    <row r="24" spans="2:6" ht="15">
      <c r="B24" s="47" t="s">
        <v>50</v>
      </c>
      <c r="C24" s="6"/>
      <c r="D24" s="47" t="s">
        <v>88</v>
      </c>
      <c r="F24" s="58" t="s">
        <v>89</v>
      </c>
    </row>
    <row r="25" spans="2:6" ht="15">
      <c r="B25" s="6"/>
      <c r="C25" s="6"/>
      <c r="D25" s="47" t="s">
        <v>90</v>
      </c>
      <c r="F25" s="17" t="s">
        <v>91</v>
      </c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>
      <c r="A38" s="60" t="s">
        <v>92</v>
      </c>
    </row>
    <row r="39" ht="15"/>
    <row r="40" ht="15"/>
    <row r="41" ht="15"/>
    <row r="42" ht="15"/>
    <row r="43" ht="15"/>
    <row r="44" ht="15.75">
      <c r="F44" s="40"/>
    </row>
    <row r="45" ht="15"/>
  </sheetData>
  <sheetProtection algorithmName="SHA-512" hashValue="WYYJuD8nd8A1Ts3yOai1UMzFpeakD5gcn6aP5aL9WgC8dlKVKrFwzNj5UzJzc6SRf2DlOfUSExX/8nL9ekUzLA==" saltValue="9Y61F/YwA2Facgm8Jlr9rw==" spinCount="100000" sheet="1" objects="1" scenarios="1"/>
  <dataValidations count="1">
    <dataValidation type="list" allowBlank="1" showInputMessage="1" showErrorMessage="1" promptTitle="Gutschrift" prompt="wähle die Gutschrift, wenn vorhanden" sqref="C18">
      <formula1>INDIRECT("tab_Gutschrift[Gutschrift vom letzen Jahr]")</formula1>
    </dataValidation>
  </dataValidations>
  <printOptions/>
  <pageMargins left="0" right="0" top="0" bottom="0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1686B-CFD6-9A42-94B1-44C75D50F6F8}">
  <dimension ref="B1:S44"/>
  <sheetViews>
    <sheetView zoomScale="125" zoomScaleNormal="125" workbookViewId="0" topLeftCell="A1">
      <selection activeCell="K47" sqref="K47"/>
    </sheetView>
  </sheetViews>
  <sheetFormatPr defaultColWidth="11.421875" defaultRowHeight="15"/>
  <cols>
    <col min="1" max="1" width="10.8515625" style="8" customWidth="1"/>
    <col min="2" max="2" width="5.8515625" style="8" customWidth="1"/>
    <col min="3" max="3" width="25.7109375" style="8" bestFit="1" customWidth="1"/>
    <col min="4" max="4" width="10.421875" style="8" bestFit="1" customWidth="1"/>
    <col min="5" max="7" width="5.421875" style="8" customWidth="1"/>
    <col min="8" max="8" width="8.7109375" style="8" customWidth="1"/>
    <col min="9" max="9" width="5.140625" style="8" customWidth="1"/>
    <col min="10" max="10" width="26.28125" style="8" customWidth="1"/>
    <col min="11" max="12" width="18.00390625" style="8" customWidth="1"/>
    <col min="13" max="14" width="16.00390625" style="8" customWidth="1"/>
    <col min="15" max="15" width="15.140625" style="8" customWidth="1"/>
    <col min="16" max="17" width="8.421875" style="8" customWidth="1"/>
    <col min="18" max="18" width="5.8515625" style="8" customWidth="1"/>
    <col min="19" max="16384" width="10.8515625" style="8" customWidth="1"/>
  </cols>
  <sheetData>
    <row r="1" spans="8:17" ht="15">
      <c r="H1" s="42"/>
      <c r="K1" s="140">
        <v>2023</v>
      </c>
      <c r="L1" s="140"/>
      <c r="M1" s="43"/>
      <c r="N1" s="44"/>
      <c r="P1" s="45"/>
      <c r="Q1" s="45"/>
    </row>
    <row r="2" spans="3:19" ht="17" thickBot="1">
      <c r="C2" s="30" t="s">
        <v>11</v>
      </c>
      <c r="D2" s="30" t="s">
        <v>47</v>
      </c>
      <c r="H2" s="66" t="s">
        <v>97</v>
      </c>
      <c r="I2" s="67" t="s">
        <v>69</v>
      </c>
      <c r="J2" s="68" t="s">
        <v>60</v>
      </c>
      <c r="K2" s="67" t="s">
        <v>65</v>
      </c>
      <c r="L2" s="67" t="s">
        <v>66</v>
      </c>
      <c r="M2" s="67" t="s">
        <v>45</v>
      </c>
      <c r="N2" s="67" t="s">
        <v>46</v>
      </c>
      <c r="O2" s="67" t="s">
        <v>12</v>
      </c>
      <c r="P2" s="67" t="s">
        <v>98</v>
      </c>
      <c r="Q2" s="69" t="s">
        <v>99</v>
      </c>
      <c r="S2" s="125" t="s">
        <v>112</v>
      </c>
    </row>
    <row r="3" spans="3:19" ht="17" thickBot="1">
      <c r="C3" s="9" t="s">
        <v>10</v>
      </c>
      <c r="D3" s="10">
        <v>0</v>
      </c>
      <c r="H3" s="70">
        <v>11</v>
      </c>
      <c r="I3" s="71" t="s">
        <v>69</v>
      </c>
      <c r="J3" s="72" t="s">
        <v>31</v>
      </c>
      <c r="K3" s="73">
        <f>IF(tab_Kat[[#This Row],[von]]&lt;&gt;"",$K$1-tab_Kat[[#This Row],[bis]],"offen für alle")</f>
        <v>1994</v>
      </c>
      <c r="L3" s="73">
        <f>IF(tab_Kat[[#This Row],[von]]=tab_Kat[[#This Row],[bis]],"und älter",$K$1-tab_Kat[[#This Row],[von]])</f>
        <v>2003</v>
      </c>
      <c r="M3" s="74" t="s">
        <v>32</v>
      </c>
      <c r="N3" s="74" t="s">
        <v>33</v>
      </c>
      <c r="O3" s="75">
        <v>30</v>
      </c>
      <c r="P3" s="109">
        <v>20</v>
      </c>
      <c r="Q3" s="110">
        <v>29</v>
      </c>
      <c r="S3" s="125"/>
    </row>
    <row r="4" spans="3:19" ht="17" thickBot="1">
      <c r="C4" s="9" t="s">
        <v>7</v>
      </c>
      <c r="D4" s="11">
        <v>525</v>
      </c>
      <c r="H4" s="70">
        <v>12</v>
      </c>
      <c r="I4" s="71" t="s">
        <v>69</v>
      </c>
      <c r="J4" s="72" t="s">
        <v>34</v>
      </c>
      <c r="K4" s="73">
        <f>IF(tab_Kat[[#This Row],[von]]&lt;&gt;"",$K$1-tab_Kat[[#This Row],[bis]],"offen für alle")</f>
        <v>1984</v>
      </c>
      <c r="L4" s="73">
        <f>IF(tab_Kat[[#This Row],[von]]=tab_Kat[[#This Row],[bis]],"und älter",$K$1-tab_Kat[[#This Row],[von]])</f>
        <v>1993</v>
      </c>
      <c r="M4" s="74" t="s">
        <v>32</v>
      </c>
      <c r="N4" s="74" t="s">
        <v>33</v>
      </c>
      <c r="O4" s="75">
        <v>30</v>
      </c>
      <c r="P4" s="109">
        <v>30</v>
      </c>
      <c r="Q4" s="110">
        <v>39</v>
      </c>
      <c r="S4" s="125" t="s">
        <v>104</v>
      </c>
    </row>
    <row r="5" spans="3:19" ht="17" thickBot="1">
      <c r="C5" s="9" t="s">
        <v>8</v>
      </c>
      <c r="D5" s="11">
        <v>225</v>
      </c>
      <c r="H5" s="70">
        <v>13</v>
      </c>
      <c r="I5" s="71" t="s">
        <v>69</v>
      </c>
      <c r="J5" s="72" t="s">
        <v>35</v>
      </c>
      <c r="K5" s="73">
        <f>IF(tab_Kat[[#This Row],[von]]&lt;&gt;"",$K$1-tab_Kat[[#This Row],[bis]],"offen für alle")</f>
        <v>1974</v>
      </c>
      <c r="L5" s="73">
        <f>IF(tab_Kat[[#This Row],[von]]=tab_Kat[[#This Row],[bis]],"und älter",$K$1-tab_Kat[[#This Row],[von]])</f>
        <v>1983</v>
      </c>
      <c r="M5" s="74" t="s">
        <v>32</v>
      </c>
      <c r="N5" s="74" t="s">
        <v>33</v>
      </c>
      <c r="O5" s="75">
        <v>30</v>
      </c>
      <c r="P5" s="109">
        <v>40</v>
      </c>
      <c r="Q5" s="110">
        <v>49</v>
      </c>
      <c r="S5" s="125"/>
    </row>
    <row r="6" spans="3:19" ht="17" thickBot="1">
      <c r="C6" s="9" t="s">
        <v>9</v>
      </c>
      <c r="D6" s="11">
        <v>150</v>
      </c>
      <c r="H6" s="70">
        <v>14</v>
      </c>
      <c r="I6" s="71" t="s">
        <v>69</v>
      </c>
      <c r="J6" s="72" t="s">
        <v>36</v>
      </c>
      <c r="K6" s="73">
        <f>IF(tab_Kat[[#This Row],[von]]&lt;&gt;"",$K$1-tab_Kat[[#This Row],[bis]],"offen für alle")</f>
        <v>1964</v>
      </c>
      <c r="L6" s="73">
        <f>IF(tab_Kat[[#This Row],[von]]=tab_Kat[[#This Row],[bis]],"und älter",$K$1-tab_Kat[[#This Row],[von]])</f>
        <v>1973</v>
      </c>
      <c r="M6" s="74" t="s">
        <v>32</v>
      </c>
      <c r="N6" s="74" t="s">
        <v>33</v>
      </c>
      <c r="O6" s="75">
        <v>30</v>
      </c>
      <c r="P6" s="109">
        <v>50</v>
      </c>
      <c r="Q6" s="110">
        <v>59</v>
      </c>
      <c r="S6" s="125"/>
    </row>
    <row r="7" spans="8:19" ht="17" thickBot="1">
      <c r="H7" s="70">
        <v>15</v>
      </c>
      <c r="I7" s="71" t="s">
        <v>69</v>
      </c>
      <c r="J7" s="72" t="s">
        <v>37</v>
      </c>
      <c r="K7" s="73">
        <f>IF(tab_Kat[[#This Row],[von]]&lt;&gt;"",$K$1-tab_Kat[[#This Row],[bis]],"offen für alle")</f>
        <v>1954</v>
      </c>
      <c r="L7" s="73">
        <f>IF(tab_Kat[[#This Row],[von]]=tab_Kat[[#This Row],[bis]],"und älter",$K$1-tab_Kat[[#This Row],[von]])</f>
        <v>1963</v>
      </c>
      <c r="M7" s="74" t="s">
        <v>32</v>
      </c>
      <c r="N7" s="74" t="s">
        <v>33</v>
      </c>
      <c r="O7" s="75">
        <v>30</v>
      </c>
      <c r="P7" s="109">
        <v>60</v>
      </c>
      <c r="Q7" s="110">
        <v>69</v>
      </c>
      <c r="S7" s="125"/>
    </row>
    <row r="8" spans="8:19" ht="17" thickBot="1">
      <c r="H8" s="70">
        <v>16</v>
      </c>
      <c r="I8" s="71" t="s">
        <v>69</v>
      </c>
      <c r="J8" s="72" t="s">
        <v>38</v>
      </c>
      <c r="K8" s="73">
        <f>IF(tab_Kat[[#This Row],[von]]&lt;&gt;"",$K$1-tab_Kat[[#This Row],[bis]],"offen für alle")</f>
        <v>1953</v>
      </c>
      <c r="L8" s="73" t="str">
        <f>IF(tab_Kat[[#This Row],[von]]=tab_Kat[[#This Row],[bis]],"und älter",$K$1-tab_Kat[[#This Row],[von]])</f>
        <v>und älter</v>
      </c>
      <c r="M8" s="74" t="s">
        <v>32</v>
      </c>
      <c r="N8" s="74" t="s">
        <v>33</v>
      </c>
      <c r="O8" s="75">
        <v>30</v>
      </c>
      <c r="P8" s="109">
        <v>70</v>
      </c>
      <c r="Q8" s="110">
        <v>70</v>
      </c>
      <c r="S8" s="125"/>
    </row>
    <row r="9" spans="8:19" ht="17" thickBot="1">
      <c r="H9" s="70">
        <v>21</v>
      </c>
      <c r="I9" s="71" t="s">
        <v>69</v>
      </c>
      <c r="J9" s="76" t="s">
        <v>39</v>
      </c>
      <c r="K9" s="77">
        <f>IF(tab_Kat[[#This Row],[von]]&lt;&gt;"",$K$1-tab_Kat[[#This Row],[bis]],"offen für alle")</f>
        <v>1994</v>
      </c>
      <c r="L9" s="77">
        <f>IF(tab_Kat[[#This Row],[von]]=tab_Kat[[#This Row],[bis]],"und älter",$K$1-tab_Kat[[#This Row],[von]])</f>
        <v>2003</v>
      </c>
      <c r="M9" s="78" t="s">
        <v>64</v>
      </c>
      <c r="N9" s="78" t="s">
        <v>33</v>
      </c>
      <c r="O9" s="79">
        <v>30</v>
      </c>
      <c r="P9" s="109">
        <v>20</v>
      </c>
      <c r="Q9" s="110">
        <v>29</v>
      </c>
      <c r="S9" s="125"/>
    </row>
    <row r="10" spans="8:19" ht="17" thickBot="1">
      <c r="H10" s="70">
        <v>22</v>
      </c>
      <c r="I10" s="71" t="s">
        <v>69</v>
      </c>
      <c r="J10" s="76" t="s">
        <v>40</v>
      </c>
      <c r="K10" s="77">
        <f>IF(tab_Kat[[#This Row],[von]]&lt;&gt;"",$K$1-tab_Kat[[#This Row],[bis]],"offen für alle")</f>
        <v>1984</v>
      </c>
      <c r="L10" s="77">
        <f>IF(tab_Kat[[#This Row],[von]]=tab_Kat[[#This Row],[bis]],"und älter",$K$1-tab_Kat[[#This Row],[von]])</f>
        <v>1993</v>
      </c>
      <c r="M10" s="78" t="s">
        <v>64</v>
      </c>
      <c r="N10" s="78" t="s">
        <v>33</v>
      </c>
      <c r="O10" s="79">
        <v>30</v>
      </c>
      <c r="P10" s="109">
        <v>30</v>
      </c>
      <c r="Q10" s="110">
        <v>39</v>
      </c>
      <c r="S10" s="125" t="s">
        <v>105</v>
      </c>
    </row>
    <row r="11" spans="8:19" ht="17" thickBot="1">
      <c r="H11" s="70">
        <v>23</v>
      </c>
      <c r="I11" s="71" t="s">
        <v>69</v>
      </c>
      <c r="J11" s="76" t="s">
        <v>41</v>
      </c>
      <c r="K11" s="77">
        <f>IF(tab_Kat[[#This Row],[von]]&lt;&gt;"",$K$1-tab_Kat[[#This Row],[bis]],"offen für alle")</f>
        <v>1974</v>
      </c>
      <c r="L11" s="77">
        <f>IF(tab_Kat[[#This Row],[von]]=tab_Kat[[#This Row],[bis]],"und älter",$K$1-tab_Kat[[#This Row],[von]])</f>
        <v>1983</v>
      </c>
      <c r="M11" s="78" t="s">
        <v>64</v>
      </c>
      <c r="N11" s="78" t="s">
        <v>33</v>
      </c>
      <c r="O11" s="79">
        <v>30</v>
      </c>
      <c r="P11" s="109">
        <v>40</v>
      </c>
      <c r="Q11" s="110">
        <v>49</v>
      </c>
      <c r="S11" s="125"/>
    </row>
    <row r="12" spans="8:19" ht="17" thickBot="1">
      <c r="H12" s="70">
        <v>24</v>
      </c>
      <c r="I12" s="71" t="s">
        <v>69</v>
      </c>
      <c r="J12" s="76" t="s">
        <v>42</v>
      </c>
      <c r="K12" s="77">
        <f>IF(tab_Kat[[#This Row],[von]]&lt;&gt;"",$K$1-tab_Kat[[#This Row],[bis]],"offen für alle")</f>
        <v>1964</v>
      </c>
      <c r="L12" s="77">
        <f>IF(tab_Kat[[#This Row],[von]]=tab_Kat[[#This Row],[bis]],"und älter",$K$1-tab_Kat[[#This Row],[von]])</f>
        <v>1973</v>
      </c>
      <c r="M12" s="78" t="s">
        <v>64</v>
      </c>
      <c r="N12" s="78" t="s">
        <v>33</v>
      </c>
      <c r="O12" s="79">
        <v>30</v>
      </c>
      <c r="P12" s="109">
        <v>50</v>
      </c>
      <c r="Q12" s="110">
        <v>59</v>
      </c>
      <c r="S12" s="125"/>
    </row>
    <row r="13" spans="8:19" ht="17" thickBot="1">
      <c r="H13" s="70">
        <v>25</v>
      </c>
      <c r="I13" s="71" t="s">
        <v>69</v>
      </c>
      <c r="J13" s="76" t="s">
        <v>43</v>
      </c>
      <c r="K13" s="77">
        <f>IF(tab_Kat[[#This Row],[von]]&lt;&gt;"",$K$1-tab_Kat[[#This Row],[bis]],"offen für alle")</f>
        <v>1954</v>
      </c>
      <c r="L13" s="77">
        <f>IF(tab_Kat[[#This Row],[von]]=tab_Kat[[#This Row],[bis]],"und älter",$K$1-tab_Kat[[#This Row],[von]])</f>
        <v>1963</v>
      </c>
      <c r="M13" s="78" t="s">
        <v>64</v>
      </c>
      <c r="N13" s="78" t="s">
        <v>33</v>
      </c>
      <c r="O13" s="79">
        <v>30</v>
      </c>
      <c r="P13" s="109">
        <v>60</v>
      </c>
      <c r="Q13" s="110">
        <v>69</v>
      </c>
      <c r="S13" s="125"/>
    </row>
    <row r="14" spans="8:19" ht="17" thickBot="1">
      <c r="H14" s="70">
        <v>26</v>
      </c>
      <c r="I14" s="71" t="s">
        <v>69</v>
      </c>
      <c r="J14" s="76" t="s">
        <v>44</v>
      </c>
      <c r="K14" s="77">
        <f>IF(tab_Kat[[#This Row],[von]]&lt;&gt;"",$K$1-tab_Kat[[#This Row],[bis]],"offen für alle")</f>
        <v>1953</v>
      </c>
      <c r="L14" s="77" t="str">
        <f>IF(tab_Kat[[#This Row],[von]]=tab_Kat[[#This Row],[bis]],"und älter",$K$1-tab_Kat[[#This Row],[von]])</f>
        <v>und älter</v>
      </c>
      <c r="M14" s="78" t="s">
        <v>64</v>
      </c>
      <c r="N14" s="78" t="s">
        <v>33</v>
      </c>
      <c r="O14" s="79">
        <v>30</v>
      </c>
      <c r="P14" s="109">
        <v>70</v>
      </c>
      <c r="Q14" s="110">
        <v>70</v>
      </c>
      <c r="S14" s="125"/>
    </row>
    <row r="15" spans="2:19" ht="17" thickBot="1">
      <c r="B15"/>
      <c r="H15" s="70">
        <v>31</v>
      </c>
      <c r="I15" s="71" t="s">
        <v>69</v>
      </c>
      <c r="J15" s="80" t="s">
        <v>16</v>
      </c>
      <c r="K15" s="81">
        <f>IF(tab_Kat[[#This Row],[von]]&lt;&gt;"",$K$1-tab_Kat[[#This Row],[bis]],"offen für alle")</f>
        <v>2003</v>
      </c>
      <c r="L15" s="81" t="str">
        <f>IF(tab_Kat[[#This Row],[von]]=tab_Kat[[#This Row],[bis]],"und älter",$K$1-tab_Kat[[#This Row],[von]])</f>
        <v>und älter</v>
      </c>
      <c r="M15" s="82" t="s">
        <v>14</v>
      </c>
      <c r="N15" s="82" t="s">
        <v>15</v>
      </c>
      <c r="O15" s="83">
        <v>30</v>
      </c>
      <c r="P15" s="109">
        <v>20</v>
      </c>
      <c r="Q15" s="110">
        <v>20</v>
      </c>
      <c r="S15" s="125"/>
    </row>
    <row r="16" spans="8:19" ht="17" thickBot="1">
      <c r="H16" s="70">
        <v>32</v>
      </c>
      <c r="I16" s="71" t="s">
        <v>69</v>
      </c>
      <c r="J16" s="80" t="s">
        <v>18</v>
      </c>
      <c r="K16" s="81">
        <f>IF(tab_Kat[[#This Row],[von]]&lt;&gt;"",$K$1-tab_Kat[[#This Row],[bis]],"offen für alle")</f>
        <v>2004</v>
      </c>
      <c r="L16" s="81">
        <f>IF(tab_Kat[[#This Row],[von]]=tab_Kat[[#This Row],[bis]],"und älter",$K$1-tab_Kat[[#This Row],[von]])</f>
        <v>2007</v>
      </c>
      <c r="M16" s="82" t="s">
        <v>14</v>
      </c>
      <c r="N16" s="82" t="s">
        <v>15</v>
      </c>
      <c r="O16" s="83">
        <v>20</v>
      </c>
      <c r="P16" s="109">
        <v>16</v>
      </c>
      <c r="Q16" s="110">
        <v>19</v>
      </c>
      <c r="S16" s="125" t="s">
        <v>106</v>
      </c>
    </row>
    <row r="17" spans="8:19" ht="17" thickBot="1">
      <c r="H17" s="70">
        <v>41</v>
      </c>
      <c r="I17" s="71" t="s">
        <v>69</v>
      </c>
      <c r="J17" s="80" t="s">
        <v>13</v>
      </c>
      <c r="K17" s="81">
        <f>IF(tab_Kat[[#This Row],[von]]&lt;&gt;"",$K$1-tab_Kat[[#This Row],[bis]],"offen für alle")</f>
        <v>2003</v>
      </c>
      <c r="L17" s="81" t="str">
        <f>IF(tab_Kat[[#This Row],[von]]=tab_Kat[[#This Row],[bis]],"und älter",$K$1-tab_Kat[[#This Row],[von]])</f>
        <v>und älter</v>
      </c>
      <c r="M17" s="82" t="s">
        <v>14</v>
      </c>
      <c r="N17" s="82" t="s">
        <v>15</v>
      </c>
      <c r="O17" s="83">
        <v>30</v>
      </c>
      <c r="P17" s="109">
        <v>20</v>
      </c>
      <c r="Q17" s="110">
        <v>20</v>
      </c>
      <c r="S17" s="125"/>
    </row>
    <row r="18" spans="8:19" ht="17" thickBot="1">
      <c r="H18" s="70">
        <v>42</v>
      </c>
      <c r="I18" s="71" t="s">
        <v>69</v>
      </c>
      <c r="J18" s="80" t="s">
        <v>17</v>
      </c>
      <c r="K18" s="81">
        <f>IF(tab_Kat[[#This Row],[von]]&lt;&gt;"",$K$1-tab_Kat[[#This Row],[bis]],"offen für alle")</f>
        <v>2004</v>
      </c>
      <c r="L18" s="81">
        <f>IF(tab_Kat[[#This Row],[von]]=tab_Kat[[#This Row],[bis]],"und älter",$K$1-tab_Kat[[#This Row],[von]])</f>
        <v>2007</v>
      </c>
      <c r="M18" s="82" t="s">
        <v>14</v>
      </c>
      <c r="N18" s="82" t="s">
        <v>15</v>
      </c>
      <c r="O18" s="83">
        <v>20</v>
      </c>
      <c r="P18" s="109">
        <v>16</v>
      </c>
      <c r="Q18" s="110">
        <v>19</v>
      </c>
      <c r="S18" s="125"/>
    </row>
    <row r="19" spans="8:19" ht="17" thickBot="1">
      <c r="H19" s="70">
        <v>51</v>
      </c>
      <c r="I19" s="71" t="s">
        <v>69</v>
      </c>
      <c r="J19" s="84" t="s">
        <v>103</v>
      </c>
      <c r="K19" s="85" t="str">
        <f>IF(tab_Kat[[#This Row],[von]]&lt;&gt;"",$K$1-tab_Kat[[#This Row],[bis]],"offen für alle")</f>
        <v>offen für alle</v>
      </c>
      <c r="L19" s="85" t="str">
        <f>IF(tab_Kat[[#This Row],[von]]=tab_Kat[[#This Row],[bis]],"und älter",$K$1-tab_Kat[[#This Row],[von]])</f>
        <v>und älter</v>
      </c>
      <c r="M19" s="85" t="s">
        <v>14</v>
      </c>
      <c r="N19" s="85" t="s">
        <v>15</v>
      </c>
      <c r="O19" s="86">
        <v>30</v>
      </c>
      <c r="P19" s="109"/>
      <c r="Q19" s="110"/>
      <c r="S19" s="125" t="s">
        <v>107</v>
      </c>
    </row>
    <row r="20" spans="8:19" ht="17" thickBot="1">
      <c r="H20" s="70">
        <v>61</v>
      </c>
      <c r="I20" s="71" t="s">
        <v>69</v>
      </c>
      <c r="J20" s="87" t="s">
        <v>21</v>
      </c>
      <c r="K20" s="88">
        <f>IF(tab_Kat[[#This Row],[von]]&lt;&gt;"",$K$1-tab_Kat[[#This Row],[bis]],"offen für alle")</f>
        <v>2016</v>
      </c>
      <c r="L20" s="88">
        <f>IF(tab_Kat[[#This Row],[von]]=tab_Kat[[#This Row],[bis]],"und älter",$K$1-tab_Kat[[#This Row],[von]])</f>
        <v>2018</v>
      </c>
      <c r="M20" s="89" t="s">
        <v>61</v>
      </c>
      <c r="N20" s="89" t="s">
        <v>20</v>
      </c>
      <c r="O20" s="90">
        <v>10</v>
      </c>
      <c r="P20" s="109">
        <v>5</v>
      </c>
      <c r="Q20" s="110">
        <v>7</v>
      </c>
      <c r="S20" s="125"/>
    </row>
    <row r="21" spans="8:19" ht="17" thickBot="1">
      <c r="H21" s="70">
        <v>62</v>
      </c>
      <c r="I21" s="71" t="s">
        <v>69</v>
      </c>
      <c r="J21" s="91" t="s">
        <v>23</v>
      </c>
      <c r="K21" s="92">
        <f>IF(tab_Kat[[#This Row],[von]]&lt;&gt;"",$K$1-tab_Kat[[#This Row],[bis]],"offen für alle")</f>
        <v>2014</v>
      </c>
      <c r="L21" s="92">
        <f>IF(tab_Kat[[#This Row],[von]]=tab_Kat[[#This Row],[bis]],"und älter",$K$1-tab_Kat[[#This Row],[von]])</f>
        <v>2015</v>
      </c>
      <c r="M21" s="93" t="s">
        <v>62</v>
      </c>
      <c r="N21" s="93" t="s">
        <v>20</v>
      </c>
      <c r="O21" s="94">
        <v>10</v>
      </c>
      <c r="P21" s="109">
        <v>8</v>
      </c>
      <c r="Q21" s="110">
        <v>9</v>
      </c>
      <c r="S21" s="125" t="s">
        <v>109</v>
      </c>
    </row>
    <row r="22" spans="8:19" ht="17" thickBot="1">
      <c r="H22" s="70">
        <v>63</v>
      </c>
      <c r="I22" s="71" t="s">
        <v>69</v>
      </c>
      <c r="J22" s="95" t="s">
        <v>26</v>
      </c>
      <c r="K22" s="96">
        <f>IF(tab_Kat[[#This Row],[von]]&lt;&gt;"",$K$1-tab_Kat[[#This Row],[bis]],"offen für alle")</f>
        <v>2012</v>
      </c>
      <c r="L22" s="96">
        <f>IF(tab_Kat[[#This Row],[von]]=tab_Kat[[#This Row],[bis]],"und älter",$K$1-tab_Kat[[#This Row],[von]])</f>
        <v>2013</v>
      </c>
      <c r="M22" s="97" t="s">
        <v>63</v>
      </c>
      <c r="N22" s="97" t="s">
        <v>25</v>
      </c>
      <c r="O22" s="98">
        <v>10</v>
      </c>
      <c r="P22" s="109">
        <v>10</v>
      </c>
      <c r="Q22" s="110">
        <v>11</v>
      </c>
      <c r="S22" s="125"/>
    </row>
    <row r="23" spans="8:19" ht="17" thickBot="1">
      <c r="H23" s="70">
        <v>64</v>
      </c>
      <c r="I23" s="71" t="s">
        <v>69</v>
      </c>
      <c r="J23" s="99" t="s">
        <v>29</v>
      </c>
      <c r="K23" s="100">
        <f>IF(tab_Kat[[#This Row],[von]]&lt;&gt;"",$K$1-tab_Kat[[#This Row],[bis]],"offen für alle")</f>
        <v>2010</v>
      </c>
      <c r="L23" s="100">
        <f>IF(tab_Kat[[#This Row],[von]]=tab_Kat[[#This Row],[bis]],"und älter",$K$1-tab_Kat[[#This Row],[von]])</f>
        <v>2011</v>
      </c>
      <c r="M23" s="101" t="s">
        <v>28</v>
      </c>
      <c r="N23" s="101" t="s">
        <v>25</v>
      </c>
      <c r="O23" s="102">
        <v>10</v>
      </c>
      <c r="P23" s="109">
        <v>12</v>
      </c>
      <c r="Q23" s="110">
        <v>13</v>
      </c>
      <c r="S23" s="125" t="s">
        <v>111</v>
      </c>
    </row>
    <row r="24" spans="8:19" ht="17" thickBot="1">
      <c r="H24" s="70">
        <v>65</v>
      </c>
      <c r="I24" s="71" t="s">
        <v>69</v>
      </c>
      <c r="J24" s="99" t="s">
        <v>30</v>
      </c>
      <c r="K24" s="100">
        <f>IF(tab_Kat[[#This Row],[von]]&lt;&gt;"",$K$1-tab_Kat[[#This Row],[bis]],"offen für alle")</f>
        <v>2008</v>
      </c>
      <c r="L24" s="100">
        <f>IF(tab_Kat[[#This Row],[von]]=tab_Kat[[#This Row],[bis]],"und älter",$K$1-tab_Kat[[#This Row],[von]])</f>
        <v>2009</v>
      </c>
      <c r="M24" s="101" t="s">
        <v>28</v>
      </c>
      <c r="N24" s="101" t="s">
        <v>25</v>
      </c>
      <c r="O24" s="102">
        <v>10</v>
      </c>
      <c r="P24" s="109">
        <v>14</v>
      </c>
      <c r="Q24" s="110">
        <v>15</v>
      </c>
      <c r="S24" s="125"/>
    </row>
    <row r="25" spans="8:19" ht="17" thickBot="1">
      <c r="H25" s="70">
        <v>71</v>
      </c>
      <c r="I25" s="71" t="s">
        <v>69</v>
      </c>
      <c r="J25" s="87" t="s">
        <v>19</v>
      </c>
      <c r="K25" s="88">
        <f>IF(tab_Kat[[#This Row],[von]]&lt;&gt;"",$K$1-tab_Kat[[#This Row],[bis]],"offen für alle")</f>
        <v>2016</v>
      </c>
      <c r="L25" s="88">
        <f>IF(tab_Kat[[#This Row],[von]]=tab_Kat[[#This Row],[bis]],"und älter",$K$1-tab_Kat[[#This Row],[von]])</f>
        <v>2018</v>
      </c>
      <c r="M25" s="89" t="s">
        <v>61</v>
      </c>
      <c r="N25" s="89" t="s">
        <v>20</v>
      </c>
      <c r="O25" s="90">
        <v>10</v>
      </c>
      <c r="P25" s="109">
        <v>5</v>
      </c>
      <c r="Q25" s="110">
        <v>7</v>
      </c>
      <c r="S25" s="125" t="s">
        <v>108</v>
      </c>
    </row>
    <row r="26" spans="8:19" ht="17" thickBot="1">
      <c r="H26" s="70">
        <v>72</v>
      </c>
      <c r="I26" s="71" t="s">
        <v>69</v>
      </c>
      <c r="J26" s="91" t="s">
        <v>22</v>
      </c>
      <c r="K26" s="92">
        <f>IF(tab_Kat[[#This Row],[von]]&lt;&gt;"",$K$1-tab_Kat[[#This Row],[bis]],"offen für alle")</f>
        <v>2014</v>
      </c>
      <c r="L26" s="92">
        <f>IF(tab_Kat[[#This Row],[von]]=tab_Kat[[#This Row],[bis]],"und älter",$K$1-tab_Kat[[#This Row],[von]])</f>
        <v>2015</v>
      </c>
      <c r="M26" s="93" t="s">
        <v>62</v>
      </c>
      <c r="N26" s="93" t="s">
        <v>20</v>
      </c>
      <c r="O26" s="94">
        <v>10</v>
      </c>
      <c r="P26" s="109">
        <v>8</v>
      </c>
      <c r="Q26" s="110">
        <v>9</v>
      </c>
      <c r="S26" s="125"/>
    </row>
    <row r="27" spans="8:19" ht="17" thickBot="1">
      <c r="H27" s="70">
        <v>73</v>
      </c>
      <c r="I27" s="71" t="s">
        <v>69</v>
      </c>
      <c r="J27" s="95" t="s">
        <v>24</v>
      </c>
      <c r="K27" s="96">
        <f>IF(tab_Kat[[#This Row],[von]]&lt;&gt;"",$K$1-tab_Kat[[#This Row],[bis]],"offen für alle")</f>
        <v>2012</v>
      </c>
      <c r="L27" s="96">
        <f>IF(tab_Kat[[#This Row],[von]]=tab_Kat[[#This Row],[bis]],"und älter",$K$1-tab_Kat[[#This Row],[von]])</f>
        <v>2013</v>
      </c>
      <c r="M27" s="97" t="s">
        <v>63</v>
      </c>
      <c r="N27" s="97" t="s">
        <v>25</v>
      </c>
      <c r="O27" s="98">
        <v>10</v>
      </c>
      <c r="P27" s="109">
        <v>10</v>
      </c>
      <c r="Q27" s="110">
        <v>11</v>
      </c>
      <c r="S27" s="125" t="s">
        <v>110</v>
      </c>
    </row>
    <row r="28" spans="8:19" ht="17" thickBot="1">
      <c r="H28" s="70">
        <v>74</v>
      </c>
      <c r="I28" s="71" t="s">
        <v>69</v>
      </c>
      <c r="J28" s="99" t="s">
        <v>27</v>
      </c>
      <c r="K28" s="100">
        <f>IF(tab_Kat[[#This Row],[von]]&lt;&gt;"",$K$1-tab_Kat[[#This Row],[bis]],"offen für alle")</f>
        <v>2010</v>
      </c>
      <c r="L28" s="100">
        <f>IF(tab_Kat[[#This Row],[von]]=tab_Kat[[#This Row],[bis]],"und älter",$K$1-tab_Kat[[#This Row],[von]])</f>
        <v>2011</v>
      </c>
      <c r="M28" s="101" t="s">
        <v>28</v>
      </c>
      <c r="N28" s="101" t="s">
        <v>25</v>
      </c>
      <c r="O28" s="102">
        <v>10</v>
      </c>
      <c r="P28" s="109">
        <v>12</v>
      </c>
      <c r="Q28" s="110">
        <v>13</v>
      </c>
      <c r="S28" s="125"/>
    </row>
    <row r="29" spans="8:19" ht="15">
      <c r="H29" s="103">
        <v>75</v>
      </c>
      <c r="I29" s="104" t="s">
        <v>69</v>
      </c>
      <c r="J29" s="105" t="s">
        <v>101</v>
      </c>
      <c r="K29" s="106">
        <f>IF(tab_Kat[[#This Row],[von]]&lt;&gt;"",$K$1-tab_Kat[[#This Row],[bis]],"offen für alle")</f>
        <v>2008</v>
      </c>
      <c r="L29" s="106">
        <f>IF(tab_Kat[[#This Row],[von]]=tab_Kat[[#This Row],[bis]],"und älter",$K$1-tab_Kat[[#This Row],[von]])</f>
        <v>2009</v>
      </c>
      <c r="M29" s="107" t="s">
        <v>28</v>
      </c>
      <c r="N29" s="107" t="s">
        <v>25</v>
      </c>
      <c r="O29" s="108">
        <v>10</v>
      </c>
      <c r="P29" s="111">
        <v>14</v>
      </c>
      <c r="Q29" s="112">
        <v>15</v>
      </c>
      <c r="S29" s="125"/>
    </row>
    <row r="38" ht="15">
      <c r="J38" s="8" t="s">
        <v>70</v>
      </c>
    </row>
    <row r="44" ht="15">
      <c r="J44" s="1"/>
    </row>
  </sheetData>
  <sheetProtection algorithmName="SHA-512" hashValue="+uMMxy5JDj+qm8Mx29LMW40cdrl+DJKRI6hTMmyMFPE5iL6RTN5Iel0Yg4i6P3I7UOI95hjsJTPlZu0YkbcywQ==" saltValue="GYFQyN/dxfi1NbWUY6rWzw==" spinCount="100000" sheet="1" objects="1" scenarios="1"/>
  <mergeCells count="1">
    <mergeCell ref="K1:L1"/>
  </mergeCells>
  <printOptions/>
  <pageMargins left="0.7" right="0.7" top="0.787401575" bottom="0.787401575" header="0.3" footer="0.3"/>
  <pageSetup horizontalDpi="600" verticalDpi="600"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Allschwiler Klausenlauf Vereinsanmeldung</dc:title>
  <dc:subject/>
  <dc:creator>Roger Jörin</dc:creator>
  <cp:keywords/>
  <dc:description/>
  <cp:lastModifiedBy>Microsoft Office-Anwender</cp:lastModifiedBy>
  <cp:lastPrinted>2021-11-13T14:06:48Z</cp:lastPrinted>
  <dcterms:created xsi:type="dcterms:W3CDTF">2012-03-28T08:21:46Z</dcterms:created>
  <dcterms:modified xsi:type="dcterms:W3CDTF">2023-11-09T13:15:34Z</dcterms:modified>
  <cp:category/>
  <cp:version/>
  <cp:contentType/>
  <cp:contentStatus/>
</cp:coreProperties>
</file>